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brio\Desktop\"/>
    </mc:Choice>
  </mc:AlternateContent>
  <xr:revisionPtr revIDLastSave="0" documentId="8_{22F7B079-9184-4894-AE2A-8121FB329E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a" sheetId="1" r:id="rId1"/>
    <sheet name="Datos" sheetId="3" r:id="rId2"/>
    <sheet name="Report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2" i="1"/>
  <c r="B1" i="4"/>
  <c r="B3" i="4" l="1"/>
  <c r="B2" i="4"/>
</calcChain>
</file>

<file path=xl/sharedStrings.xml><?xml version="1.0" encoding="utf-8"?>
<sst xmlns="http://schemas.openxmlformats.org/spreadsheetml/2006/main" count="815" uniqueCount="68">
  <si>
    <t>Digitos</t>
  </si>
  <si>
    <t>Gerencia</t>
  </si>
  <si>
    <t>Ingeniero</t>
  </si>
  <si>
    <t>Tipo de negociación</t>
  </si>
  <si>
    <t>Monto</t>
  </si>
  <si>
    <t>Estado</t>
  </si>
  <si>
    <t>Tamaño</t>
  </si>
  <si>
    <t>Nuevo Monto</t>
  </si>
  <si>
    <t>Inmobiliaria</t>
  </si>
  <si>
    <t>Ricardo Véliz</t>
  </si>
  <si>
    <t>Negociación Directa</t>
  </si>
  <si>
    <t>Sin solicitud</t>
  </si>
  <si>
    <t>Chico</t>
  </si>
  <si>
    <t>Terminales</t>
  </si>
  <si>
    <t>Victoria Andrade</t>
  </si>
  <si>
    <t>Mediano</t>
  </si>
  <si>
    <t>Atención Personalizada</t>
  </si>
  <si>
    <t>Paolo García</t>
  </si>
  <si>
    <t>Renovación de Contrato</t>
  </si>
  <si>
    <t>vigente</t>
  </si>
  <si>
    <t>Compensaciones y Beneficios</t>
  </si>
  <si>
    <t>Damian Pérez</t>
  </si>
  <si>
    <t>Gigante</t>
  </si>
  <si>
    <t>Gestión de Aliados y Salud ocupacional</t>
  </si>
  <si>
    <t>Licitación</t>
  </si>
  <si>
    <t>En Firma de contrato</t>
  </si>
  <si>
    <t>Sin Renovación</t>
  </si>
  <si>
    <t>Administración</t>
  </si>
  <si>
    <t>Crédito y Cobranzas</t>
  </si>
  <si>
    <t>Martín Zabaleta</t>
  </si>
  <si>
    <t>En Creación de Bases Técnicas</t>
  </si>
  <si>
    <t>Producción</t>
  </si>
  <si>
    <t>Cotización</t>
  </si>
  <si>
    <t>Grande</t>
  </si>
  <si>
    <t>Construcción e Implantación Acceso</t>
  </si>
  <si>
    <t>Operaciones Accesos</t>
  </si>
  <si>
    <t>Infraestructura Datacenter</t>
  </si>
  <si>
    <t>Branding</t>
  </si>
  <si>
    <t>Asuntos Corporativos</t>
  </si>
  <si>
    <t>Norman Bueno</t>
  </si>
  <si>
    <t>En Negociación</t>
  </si>
  <si>
    <t>Marketing y Publicidad</t>
  </si>
  <si>
    <t>Concesiones</t>
  </si>
  <si>
    <t>Marketing Táctico Móvil</t>
  </si>
  <si>
    <t>En Aprobación</t>
  </si>
  <si>
    <t>Call Center</t>
  </si>
  <si>
    <t>Desarrollo Sistemas Empresariales</t>
  </si>
  <si>
    <t>Canales Electrónicos Y Tecnologías De Atención</t>
  </si>
  <si>
    <t>Regulatorio</t>
  </si>
  <si>
    <t>Logística y Abastecimiento</t>
  </si>
  <si>
    <t>Aseguramiento de Calidad</t>
  </si>
  <si>
    <t>Operaciones Core</t>
  </si>
  <si>
    <t>Operación y Mantenimiento</t>
  </si>
  <si>
    <t>Operaciones NOC</t>
  </si>
  <si>
    <t>Datos y Soluciones</t>
  </si>
  <si>
    <t>Planificación y Estrategia</t>
  </si>
  <si>
    <t>Instalaciones y Mantenimiento</t>
  </si>
  <si>
    <t>Segmento Empresas Sva</t>
  </si>
  <si>
    <t>Cross Selling</t>
  </si>
  <si>
    <t>Marketing y Productos</t>
  </si>
  <si>
    <t>Porcentaje de disminución del monto original</t>
  </si>
  <si>
    <t>Suma de Nuevos montos con estado "vigente" y tamaño "Mediano".</t>
  </si>
  <si>
    <t xml:space="preserve">Negociación Directa   </t>
  </si>
  <si>
    <t xml:space="preserve">Negociación Directa  </t>
  </si>
  <si>
    <t xml:space="preserve">Negociación Directa </t>
  </si>
  <si>
    <t xml:space="preserve">Licitación  </t>
  </si>
  <si>
    <t xml:space="preserve"> Promedio de nuevos montos con estado “vigente” y tamaño “Chico” </t>
  </si>
  <si>
    <t>Cantidad de nuevos montos que son mayores a $500.000 y su estado es “vigente”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</si>
</sst>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&quot;$&quot;#,##0"/>
    <numFmt numFmtId="167" formatCode="&quot;$&quot;\ #,##0.00"/>
    <numFmt numFmtId="170" formatCode="[$$-340A]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64" fontId="0" fillId="3" borderId="0" xfId="1" applyFont="1" applyFill="1"/>
    <xf numFmtId="0" fontId="0" fillId="3" borderId="2" xfId="0" applyFont="1" applyFill="1" applyBorder="1"/>
    <xf numFmtId="0" fontId="0" fillId="3" borderId="0" xfId="0" applyFill="1" applyAlignment="1">
      <alignment horizontal="right"/>
    </xf>
    <xf numFmtId="166" fontId="0" fillId="3" borderId="3" xfId="0" applyNumberFormat="1" applyFont="1" applyFill="1" applyBorder="1"/>
    <xf numFmtId="170" fontId="0" fillId="3" borderId="4" xfId="0" applyNumberFormat="1" applyFont="1" applyFill="1" applyBorder="1"/>
    <xf numFmtId="166" fontId="0" fillId="3" borderId="5" xfId="0" applyNumberFormat="1" applyFont="1" applyFill="1" applyBorder="1"/>
    <xf numFmtId="0" fontId="0" fillId="3" borderId="6" xfId="0" applyFont="1" applyFill="1" applyBorder="1"/>
    <xf numFmtId="170" fontId="0" fillId="3" borderId="7" xfId="0" applyNumberFormat="1" applyFont="1" applyFill="1" applyBorder="1"/>
    <xf numFmtId="166" fontId="0" fillId="3" borderId="8" xfId="0" applyNumberFormat="1" applyFont="1" applyFill="1" applyBorder="1"/>
    <xf numFmtId="0" fontId="0" fillId="3" borderId="9" xfId="0" applyFont="1" applyFill="1" applyBorder="1"/>
    <xf numFmtId="170" fontId="0" fillId="3" borderId="10" xfId="0" applyNumberFormat="1" applyFont="1" applyFill="1" applyBorder="1"/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167" fontId="0" fillId="0" borderId="14" xfId="2" applyNumberFormat="1" applyFont="1" applyBorder="1" applyAlignment="1">
      <alignment horizontal="center" vertical="center"/>
    </xf>
    <xf numFmtId="167" fontId="0" fillId="0" borderId="15" xfId="2" applyNumberFormat="1" applyFont="1" applyBorder="1" applyAlignment="1">
      <alignment horizontal="center" vertical="center"/>
    </xf>
    <xf numFmtId="1" fontId="0" fillId="0" borderId="16" xfId="2" applyNumberFormat="1" applyFont="1" applyBorder="1" applyAlignment="1">
      <alignment horizontal="center" vertical="center"/>
    </xf>
    <xf numFmtId="0" fontId="3" fillId="6" borderId="1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2"/>
  <sheetViews>
    <sheetView tabSelected="1" topLeftCell="E1" workbookViewId="0">
      <selection activeCell="J13" sqref="J13"/>
    </sheetView>
  </sheetViews>
  <sheetFormatPr baseColWidth="10" defaultRowHeight="15" x14ac:dyDescent="0.25"/>
  <cols>
    <col min="1" max="1" width="7.140625" bestFit="1" customWidth="1"/>
    <col min="2" max="2" width="43.28515625" bestFit="1" customWidth="1"/>
    <col min="3" max="3" width="15.85546875" bestFit="1" customWidth="1"/>
    <col min="4" max="4" width="22.42578125" bestFit="1" customWidth="1"/>
    <col min="5" max="5" width="14.42578125" bestFit="1" customWidth="1"/>
    <col min="6" max="6" width="27.7109375" bestFit="1" customWidth="1"/>
    <col min="7" max="7" width="8.85546875" bestFit="1" customWidth="1"/>
    <col min="8" max="8" width="17.42578125" bestFit="1" customWidth="1"/>
    <col min="10" max="10" width="15.85546875" bestFit="1" customWidth="1"/>
    <col min="12" max="12" width="22.42578125" bestFit="1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15" t="s">
        <v>5</v>
      </c>
      <c r="G1" s="15" t="s">
        <v>6</v>
      </c>
      <c r="H1" s="16" t="s">
        <v>7</v>
      </c>
    </row>
    <row r="2" spans="1:8" x14ac:dyDescent="0.25">
      <c r="A2" s="2">
        <v>2199</v>
      </c>
      <c r="B2" s="2" t="s">
        <v>8</v>
      </c>
      <c r="C2" s="2" t="s">
        <v>9</v>
      </c>
      <c r="D2" s="2" t="s">
        <v>62</v>
      </c>
      <c r="E2" s="11">
        <v>90194</v>
      </c>
      <c r="F2" s="12" t="s">
        <v>11</v>
      </c>
      <c r="G2" s="12" t="s">
        <v>12</v>
      </c>
      <c r="H2" s="13">
        <f>(1-VLOOKUP(F2,Datos!$A$1:$B$8,2,FALSE))*E2</f>
        <v>87488.18</v>
      </c>
    </row>
    <row r="3" spans="1:8" x14ac:dyDescent="0.25">
      <c r="A3" s="2">
        <v>2237</v>
      </c>
      <c r="B3" s="2" t="s">
        <v>13</v>
      </c>
      <c r="C3" s="2" t="s">
        <v>14</v>
      </c>
      <c r="D3" s="2" t="s">
        <v>63</v>
      </c>
      <c r="E3" s="6">
        <v>114445</v>
      </c>
      <c r="F3" s="4" t="s">
        <v>11</v>
      </c>
      <c r="G3" s="4" t="s">
        <v>15</v>
      </c>
      <c r="H3" s="7">
        <f>(1-VLOOKUP(F3,Datos!$A$1:$B$8,2,FALSE))*E3</f>
        <v>111011.65</v>
      </c>
    </row>
    <row r="4" spans="1:8" x14ac:dyDescent="0.25">
      <c r="A4" s="2">
        <v>2240</v>
      </c>
      <c r="B4" s="2" t="s">
        <v>16</v>
      </c>
      <c r="C4" s="2" t="s">
        <v>17</v>
      </c>
      <c r="D4" s="2" t="s">
        <v>18</v>
      </c>
      <c r="E4" s="6">
        <v>36502</v>
      </c>
      <c r="F4" s="4" t="s">
        <v>19</v>
      </c>
      <c r="G4" s="4" t="s">
        <v>12</v>
      </c>
      <c r="H4" s="7">
        <f>(1-VLOOKUP(F4,Datos!$A$1:$B$8,2,FALSE))*E4</f>
        <v>32486.78</v>
      </c>
    </row>
    <row r="5" spans="1:8" x14ac:dyDescent="0.25">
      <c r="A5" s="2">
        <v>2718</v>
      </c>
      <c r="B5" s="2" t="s">
        <v>20</v>
      </c>
      <c r="C5" s="2" t="s">
        <v>21</v>
      </c>
      <c r="D5" s="2" t="s">
        <v>64</v>
      </c>
      <c r="E5" s="6">
        <v>1820814</v>
      </c>
      <c r="F5" s="4" t="s">
        <v>11</v>
      </c>
      <c r="G5" s="4" t="s">
        <v>22</v>
      </c>
      <c r="H5" s="7">
        <f>(1-VLOOKUP(F5,Datos!$A$1:$B$8,2,FALSE))*E5</f>
        <v>1766189.5799999998</v>
      </c>
    </row>
    <row r="6" spans="1:8" x14ac:dyDescent="0.25">
      <c r="A6" s="2">
        <v>2850</v>
      </c>
      <c r="B6" s="2" t="s">
        <v>23</v>
      </c>
      <c r="C6" s="2" t="s">
        <v>21</v>
      </c>
      <c r="D6" s="2" t="s">
        <v>24</v>
      </c>
      <c r="E6" s="6">
        <v>17524605</v>
      </c>
      <c r="F6" s="4" t="s">
        <v>25</v>
      </c>
      <c r="G6" s="4" t="s">
        <v>22</v>
      </c>
      <c r="H6" s="7">
        <f>(1-VLOOKUP(F6,Datos!$A$1:$B$8,2,FALSE))*E6</f>
        <v>16122636.600000001</v>
      </c>
    </row>
    <row r="7" spans="1:8" x14ac:dyDescent="0.25">
      <c r="A7" s="2">
        <v>2852</v>
      </c>
      <c r="B7" s="2" t="s">
        <v>23</v>
      </c>
      <c r="C7" s="2" t="s">
        <v>21</v>
      </c>
      <c r="D7" s="2" t="s">
        <v>65</v>
      </c>
      <c r="E7" s="6">
        <v>17524605</v>
      </c>
      <c r="F7" s="4" t="s">
        <v>26</v>
      </c>
      <c r="G7" s="4" t="s">
        <v>22</v>
      </c>
      <c r="H7" s="7">
        <f>(1-VLOOKUP(F7,Datos!$A$1:$B$8,2,FALSE))*E7</f>
        <v>16648374.75</v>
      </c>
    </row>
    <row r="8" spans="1:8" x14ac:dyDescent="0.25">
      <c r="A8" s="2">
        <v>3139</v>
      </c>
      <c r="B8" s="2" t="s">
        <v>27</v>
      </c>
      <c r="C8" s="2" t="s">
        <v>9</v>
      </c>
      <c r="D8" s="2" t="s">
        <v>18</v>
      </c>
      <c r="E8" s="6">
        <v>11614</v>
      </c>
      <c r="F8" s="4" t="s">
        <v>11</v>
      </c>
      <c r="G8" s="4" t="s">
        <v>12</v>
      </c>
      <c r="H8" s="7">
        <f>(1-VLOOKUP(F8,Datos!$A$1:$B$8,2,FALSE))*E8</f>
        <v>11265.58</v>
      </c>
    </row>
    <row r="9" spans="1:8" x14ac:dyDescent="0.25">
      <c r="A9" s="2">
        <v>3776</v>
      </c>
      <c r="B9" s="2" t="s">
        <v>23</v>
      </c>
      <c r="C9" s="2" t="s">
        <v>21</v>
      </c>
      <c r="D9" s="2" t="s">
        <v>65</v>
      </c>
      <c r="E9" s="6">
        <v>17524605</v>
      </c>
      <c r="F9" s="4" t="s">
        <v>25</v>
      </c>
      <c r="G9" s="4" t="s">
        <v>22</v>
      </c>
      <c r="H9" s="7">
        <f>(1-VLOOKUP(F9,Datos!$A$1:$B$8,2,FALSE))*E9</f>
        <v>16122636.600000001</v>
      </c>
    </row>
    <row r="10" spans="1:8" x14ac:dyDescent="0.25">
      <c r="A10" s="2">
        <v>3780</v>
      </c>
      <c r="B10" s="2" t="s">
        <v>28</v>
      </c>
      <c r="C10" s="2" t="s">
        <v>29</v>
      </c>
      <c r="D10" s="2" t="s">
        <v>24</v>
      </c>
      <c r="E10" s="6">
        <v>2234559</v>
      </c>
      <c r="F10" s="4" t="s">
        <v>30</v>
      </c>
      <c r="G10" s="4" t="s">
        <v>22</v>
      </c>
      <c r="H10" s="7">
        <f>(1-VLOOKUP(F10,Datos!$A$1:$B$8,2,FALSE))*E10</f>
        <v>2011103.1</v>
      </c>
    </row>
    <row r="11" spans="1:8" x14ac:dyDescent="0.25">
      <c r="A11" s="2">
        <v>3845</v>
      </c>
      <c r="B11" s="2" t="s">
        <v>31</v>
      </c>
      <c r="C11" s="2" t="s">
        <v>29</v>
      </c>
      <c r="D11" s="2" t="s">
        <v>32</v>
      </c>
      <c r="E11" s="6">
        <v>574560</v>
      </c>
      <c r="F11" s="4" t="s">
        <v>25</v>
      </c>
      <c r="G11" s="4" t="s">
        <v>33</v>
      </c>
      <c r="H11" s="7">
        <f>(1-VLOOKUP(F11,Datos!$A$1:$B$8,2,FALSE))*E11</f>
        <v>528595.20000000007</v>
      </c>
    </row>
    <row r="12" spans="1:8" x14ac:dyDescent="0.25">
      <c r="A12" s="2">
        <v>3891</v>
      </c>
      <c r="B12" s="2" t="s">
        <v>34</v>
      </c>
      <c r="C12" s="2" t="s">
        <v>17</v>
      </c>
      <c r="D12" s="2" t="s">
        <v>24</v>
      </c>
      <c r="E12" s="6">
        <v>6570366.6900000004</v>
      </c>
      <c r="F12" s="4" t="s">
        <v>19</v>
      </c>
      <c r="G12" s="4" t="s">
        <v>22</v>
      </c>
      <c r="H12" s="7">
        <f>(1-VLOOKUP(F12,Datos!$A$1:$B$8,2,FALSE))*E12</f>
        <v>5847626.3541000001</v>
      </c>
    </row>
    <row r="13" spans="1:8" x14ac:dyDescent="0.25">
      <c r="A13" s="2">
        <v>3892</v>
      </c>
      <c r="B13" s="2" t="s">
        <v>34</v>
      </c>
      <c r="C13" s="2" t="s">
        <v>17</v>
      </c>
      <c r="D13" s="2" t="s">
        <v>24</v>
      </c>
      <c r="E13" s="6">
        <v>6570366.6900000004</v>
      </c>
      <c r="F13" s="4" t="s">
        <v>19</v>
      </c>
      <c r="G13" s="4" t="s">
        <v>22</v>
      </c>
      <c r="H13" s="7">
        <f>(1-VLOOKUP(F13,Datos!$A$1:$B$8,2,FALSE))*E13</f>
        <v>5847626.3541000001</v>
      </c>
    </row>
    <row r="14" spans="1:8" x14ac:dyDescent="0.25">
      <c r="A14" s="2">
        <v>3894</v>
      </c>
      <c r="B14" s="2" t="s">
        <v>34</v>
      </c>
      <c r="C14" s="2" t="s">
        <v>17</v>
      </c>
      <c r="D14" s="2" t="s">
        <v>24</v>
      </c>
      <c r="E14" s="6">
        <v>6570366.6900000004</v>
      </c>
      <c r="F14" s="4" t="s">
        <v>19</v>
      </c>
      <c r="G14" s="4" t="s">
        <v>22</v>
      </c>
      <c r="H14" s="7">
        <f>(1-VLOOKUP(F14,Datos!$A$1:$B$8,2,FALSE))*E14</f>
        <v>5847626.3541000001</v>
      </c>
    </row>
    <row r="15" spans="1:8" x14ac:dyDescent="0.25">
      <c r="A15" s="2">
        <v>3895</v>
      </c>
      <c r="B15" s="2" t="s">
        <v>34</v>
      </c>
      <c r="C15" s="2" t="s">
        <v>17</v>
      </c>
      <c r="D15" s="2" t="s">
        <v>24</v>
      </c>
      <c r="E15" s="6">
        <v>6570366.6900000004</v>
      </c>
      <c r="F15" s="4" t="s">
        <v>19</v>
      </c>
      <c r="G15" s="4" t="s">
        <v>22</v>
      </c>
      <c r="H15" s="7">
        <f>(1-VLOOKUP(F15,Datos!$A$1:$B$8,2,FALSE))*E15</f>
        <v>5847626.3541000001</v>
      </c>
    </row>
    <row r="16" spans="1:8" x14ac:dyDescent="0.25">
      <c r="A16" s="2">
        <v>3897</v>
      </c>
      <c r="B16" s="2" t="s">
        <v>34</v>
      </c>
      <c r="C16" s="2" t="s">
        <v>17</v>
      </c>
      <c r="D16" s="2" t="s">
        <v>24</v>
      </c>
      <c r="E16" s="6">
        <v>6570366.6900000004</v>
      </c>
      <c r="F16" s="4" t="s">
        <v>19</v>
      </c>
      <c r="G16" s="4" t="s">
        <v>22</v>
      </c>
      <c r="H16" s="7">
        <f>(1-VLOOKUP(F16,Datos!$A$1:$B$8,2,FALSE))*E16</f>
        <v>5847626.3541000001</v>
      </c>
    </row>
    <row r="17" spans="1:8" x14ac:dyDescent="0.25">
      <c r="A17" s="2">
        <v>3898</v>
      </c>
      <c r="B17" s="2" t="s">
        <v>34</v>
      </c>
      <c r="C17" s="2" t="s">
        <v>17</v>
      </c>
      <c r="D17" s="2" t="s">
        <v>24</v>
      </c>
      <c r="E17" s="6">
        <v>6570366.6900000004</v>
      </c>
      <c r="F17" s="4" t="s">
        <v>19</v>
      </c>
      <c r="G17" s="4" t="s">
        <v>22</v>
      </c>
      <c r="H17" s="7">
        <f>(1-VLOOKUP(F17,Datos!$A$1:$B$8,2,FALSE))*E17</f>
        <v>5847626.3541000001</v>
      </c>
    </row>
    <row r="18" spans="1:8" x14ac:dyDescent="0.25">
      <c r="A18" s="2">
        <v>3902</v>
      </c>
      <c r="B18" s="2" t="s">
        <v>34</v>
      </c>
      <c r="C18" s="2" t="s">
        <v>17</v>
      </c>
      <c r="D18" s="2" t="s">
        <v>24</v>
      </c>
      <c r="E18" s="6">
        <v>230374</v>
      </c>
      <c r="F18" s="4" t="s">
        <v>19</v>
      </c>
      <c r="G18" s="4" t="s">
        <v>15</v>
      </c>
      <c r="H18" s="7">
        <f>(1-VLOOKUP(F18,Datos!$A$1:$B$8,2,FALSE))*E18</f>
        <v>205032.86000000002</v>
      </c>
    </row>
    <row r="19" spans="1:8" x14ac:dyDescent="0.25">
      <c r="A19" s="2">
        <v>3903</v>
      </c>
      <c r="B19" s="2" t="s">
        <v>34</v>
      </c>
      <c r="C19" s="2" t="s">
        <v>17</v>
      </c>
      <c r="D19" s="2" t="s">
        <v>24</v>
      </c>
      <c r="E19" s="6">
        <v>230374</v>
      </c>
      <c r="F19" s="4" t="s">
        <v>19</v>
      </c>
      <c r="G19" s="4" t="s">
        <v>15</v>
      </c>
      <c r="H19" s="7">
        <f>(1-VLOOKUP(F19,Datos!$A$1:$B$8,2,FALSE))*E19</f>
        <v>205032.86000000002</v>
      </c>
    </row>
    <row r="20" spans="1:8" x14ac:dyDescent="0.25">
      <c r="A20" s="2">
        <v>3904</v>
      </c>
      <c r="B20" s="2" t="s">
        <v>34</v>
      </c>
      <c r="C20" s="2" t="s">
        <v>17</v>
      </c>
      <c r="D20" s="2" t="s">
        <v>24</v>
      </c>
      <c r="E20" s="6">
        <v>230374</v>
      </c>
      <c r="F20" s="4" t="s">
        <v>19</v>
      </c>
      <c r="G20" s="4" t="s">
        <v>15</v>
      </c>
      <c r="H20" s="7">
        <f>(1-VLOOKUP(F20,Datos!$A$1:$B$8,2,FALSE))*E20</f>
        <v>205032.86000000002</v>
      </c>
    </row>
    <row r="21" spans="1:8" x14ac:dyDescent="0.25">
      <c r="A21" s="2">
        <v>3905</v>
      </c>
      <c r="B21" s="2" t="s">
        <v>34</v>
      </c>
      <c r="C21" s="2" t="s">
        <v>17</v>
      </c>
      <c r="D21" s="2" t="s">
        <v>24</v>
      </c>
      <c r="E21" s="6">
        <v>230374</v>
      </c>
      <c r="F21" s="4" t="s">
        <v>19</v>
      </c>
      <c r="G21" s="4" t="s">
        <v>15</v>
      </c>
      <c r="H21" s="7">
        <f>(1-VLOOKUP(F21,Datos!$A$1:$B$8,2,FALSE))*E21</f>
        <v>205032.86000000002</v>
      </c>
    </row>
    <row r="22" spans="1:8" x14ac:dyDescent="0.25">
      <c r="A22" s="2">
        <v>3929</v>
      </c>
      <c r="B22" s="2" t="s">
        <v>34</v>
      </c>
      <c r="C22" s="2" t="s">
        <v>17</v>
      </c>
      <c r="D22" s="2" t="s">
        <v>10</v>
      </c>
      <c r="E22" s="6">
        <v>15944</v>
      </c>
      <c r="F22" s="4" t="s">
        <v>19</v>
      </c>
      <c r="G22" s="4" t="s">
        <v>12</v>
      </c>
      <c r="H22" s="7">
        <f>(1-VLOOKUP(F22,Datos!$A$1:$B$8,2,FALSE))*E22</f>
        <v>14190.16</v>
      </c>
    </row>
    <row r="23" spans="1:8" x14ac:dyDescent="0.25">
      <c r="A23" s="2">
        <v>3930</v>
      </c>
      <c r="B23" s="2" t="s">
        <v>34</v>
      </c>
      <c r="C23" s="2" t="s">
        <v>17</v>
      </c>
      <c r="D23" s="2" t="s">
        <v>10</v>
      </c>
      <c r="E23" s="6">
        <v>15944</v>
      </c>
      <c r="F23" s="4" t="s">
        <v>19</v>
      </c>
      <c r="G23" s="4" t="s">
        <v>12</v>
      </c>
      <c r="H23" s="7">
        <f>(1-VLOOKUP(F23,Datos!$A$1:$B$8,2,FALSE))*E23</f>
        <v>14190.16</v>
      </c>
    </row>
    <row r="24" spans="1:8" x14ac:dyDescent="0.25">
      <c r="A24" s="2">
        <v>3952</v>
      </c>
      <c r="B24" s="2" t="s">
        <v>27</v>
      </c>
      <c r="C24" s="2" t="s">
        <v>21</v>
      </c>
      <c r="D24" s="2" t="s">
        <v>24</v>
      </c>
      <c r="E24" s="6">
        <v>4226312.29</v>
      </c>
      <c r="F24" s="4" t="s">
        <v>19</v>
      </c>
      <c r="G24" s="4" t="s">
        <v>22</v>
      </c>
      <c r="H24" s="7">
        <f>(1-VLOOKUP(F24,Datos!$A$1:$B$8,2,FALSE))*E24</f>
        <v>3761417.9380999999</v>
      </c>
    </row>
    <row r="25" spans="1:8" x14ac:dyDescent="0.25">
      <c r="A25" s="2">
        <v>4029</v>
      </c>
      <c r="B25" s="2" t="s">
        <v>35</v>
      </c>
      <c r="C25" s="2" t="s">
        <v>17</v>
      </c>
      <c r="D25" s="2" t="s">
        <v>24</v>
      </c>
      <c r="E25" s="6">
        <v>415800</v>
      </c>
      <c r="F25" s="4" t="s">
        <v>30</v>
      </c>
      <c r="G25" s="4" t="s">
        <v>33</v>
      </c>
      <c r="H25" s="7">
        <f>(1-VLOOKUP(F25,Datos!$A$1:$B$8,2,FALSE))*E25</f>
        <v>374220</v>
      </c>
    </row>
    <row r="26" spans="1:8" x14ac:dyDescent="0.25">
      <c r="A26" s="2">
        <v>4034</v>
      </c>
      <c r="B26" s="2" t="s">
        <v>36</v>
      </c>
      <c r="C26" s="2" t="s">
        <v>21</v>
      </c>
      <c r="D26" s="2" t="s">
        <v>10</v>
      </c>
      <c r="E26" s="6">
        <v>170711</v>
      </c>
      <c r="F26" s="4" t="s">
        <v>30</v>
      </c>
      <c r="G26" s="4" t="s">
        <v>15</v>
      </c>
      <c r="H26" s="7">
        <f>(1-VLOOKUP(F26,Datos!$A$1:$B$8,2,FALSE))*E26</f>
        <v>153639.9</v>
      </c>
    </row>
    <row r="27" spans="1:8" x14ac:dyDescent="0.25">
      <c r="A27" s="2">
        <v>4038</v>
      </c>
      <c r="B27" s="2" t="s">
        <v>23</v>
      </c>
      <c r="C27" s="2" t="s">
        <v>21</v>
      </c>
      <c r="D27" s="2" t="s">
        <v>24</v>
      </c>
      <c r="E27" s="6">
        <v>17524605</v>
      </c>
      <c r="F27" s="4" t="s">
        <v>25</v>
      </c>
      <c r="G27" s="4" t="s">
        <v>22</v>
      </c>
      <c r="H27" s="7">
        <f>(1-VLOOKUP(F27,Datos!$A$1:$B$8,2,FALSE))*E27</f>
        <v>16122636.600000001</v>
      </c>
    </row>
    <row r="28" spans="1:8" x14ac:dyDescent="0.25">
      <c r="A28" s="2">
        <v>4050</v>
      </c>
      <c r="B28" s="2" t="s">
        <v>37</v>
      </c>
      <c r="C28" s="2" t="s">
        <v>14</v>
      </c>
      <c r="D28" s="2" t="s">
        <v>10</v>
      </c>
      <c r="E28" s="6">
        <v>105481</v>
      </c>
      <c r="F28" s="4" t="s">
        <v>11</v>
      </c>
      <c r="G28" s="4" t="s">
        <v>15</v>
      </c>
      <c r="H28" s="7">
        <f>(1-VLOOKUP(F28,Datos!$A$1:$B$8,2,FALSE))*E28</f>
        <v>102316.56999999999</v>
      </c>
    </row>
    <row r="29" spans="1:8" x14ac:dyDescent="0.25">
      <c r="A29" s="2">
        <v>4089</v>
      </c>
      <c r="B29" s="2" t="s">
        <v>38</v>
      </c>
      <c r="C29" s="2" t="s">
        <v>39</v>
      </c>
      <c r="D29" s="2" t="s">
        <v>10</v>
      </c>
      <c r="E29" s="6">
        <v>28376.341225503238</v>
      </c>
      <c r="F29" s="4" t="s">
        <v>40</v>
      </c>
      <c r="G29" s="4" t="s">
        <v>12</v>
      </c>
      <c r="H29" s="7">
        <f>(1-VLOOKUP(F29,Datos!$A$1:$B$8,2,FALSE))*E29</f>
        <v>26389.997339718011</v>
      </c>
    </row>
    <row r="30" spans="1:8" x14ac:dyDescent="0.25">
      <c r="A30" s="2">
        <v>4107</v>
      </c>
      <c r="B30" s="2" t="s">
        <v>35</v>
      </c>
      <c r="C30" s="2" t="s">
        <v>17</v>
      </c>
      <c r="D30" s="2" t="s">
        <v>24</v>
      </c>
      <c r="E30" s="6">
        <v>1750000</v>
      </c>
      <c r="F30" s="4" t="s">
        <v>19</v>
      </c>
      <c r="G30" s="4" t="s">
        <v>22</v>
      </c>
      <c r="H30" s="7">
        <f>(1-VLOOKUP(F30,Datos!$A$1:$B$8,2,FALSE))*E30</f>
        <v>1557500</v>
      </c>
    </row>
    <row r="31" spans="1:8" x14ac:dyDescent="0.25">
      <c r="A31" s="2">
        <v>4190</v>
      </c>
      <c r="B31" s="2" t="s">
        <v>41</v>
      </c>
      <c r="C31" s="2" t="s">
        <v>21</v>
      </c>
      <c r="D31" s="2" t="s">
        <v>10</v>
      </c>
      <c r="E31" s="6">
        <v>993631</v>
      </c>
      <c r="F31" s="4" t="s">
        <v>25</v>
      </c>
      <c r="G31" s="4" t="s">
        <v>33</v>
      </c>
      <c r="H31" s="7">
        <f>(1-VLOOKUP(F31,Datos!$A$1:$B$8,2,FALSE))*E31</f>
        <v>914140.52</v>
      </c>
    </row>
    <row r="32" spans="1:8" x14ac:dyDescent="0.25">
      <c r="A32" s="2">
        <v>4204</v>
      </c>
      <c r="B32" s="2" t="s">
        <v>27</v>
      </c>
      <c r="C32" s="2" t="s">
        <v>9</v>
      </c>
      <c r="D32" s="2" t="s">
        <v>24</v>
      </c>
      <c r="E32" s="6">
        <v>261335</v>
      </c>
      <c r="F32" s="4" t="s">
        <v>30</v>
      </c>
      <c r="G32" s="4" t="s">
        <v>33</v>
      </c>
      <c r="H32" s="7">
        <f>(1-VLOOKUP(F32,Datos!$A$1:$B$8,2,FALSE))*E32</f>
        <v>235201.5</v>
      </c>
    </row>
    <row r="33" spans="1:8" x14ac:dyDescent="0.25">
      <c r="A33" s="2">
        <v>4234</v>
      </c>
      <c r="B33" s="2" t="s">
        <v>34</v>
      </c>
      <c r="C33" s="2" t="s">
        <v>17</v>
      </c>
      <c r="D33" s="2" t="s">
        <v>24</v>
      </c>
      <c r="E33" s="6">
        <v>6570366.6900000004</v>
      </c>
      <c r="F33" s="4" t="s">
        <v>19</v>
      </c>
      <c r="G33" s="4" t="s">
        <v>22</v>
      </c>
      <c r="H33" s="7">
        <f>(1-VLOOKUP(F33,Datos!$A$1:$B$8,2,FALSE))*E33</f>
        <v>5847626.3541000001</v>
      </c>
    </row>
    <row r="34" spans="1:8" x14ac:dyDescent="0.25">
      <c r="A34" s="2">
        <v>4305</v>
      </c>
      <c r="B34" s="2" t="s">
        <v>34</v>
      </c>
      <c r="C34" s="2" t="s">
        <v>17</v>
      </c>
      <c r="D34" s="2" t="s">
        <v>24</v>
      </c>
      <c r="E34" s="6">
        <v>561426</v>
      </c>
      <c r="F34" s="4" t="s">
        <v>19</v>
      </c>
      <c r="G34" s="4" t="s">
        <v>33</v>
      </c>
      <c r="H34" s="7">
        <f>(1-VLOOKUP(F34,Datos!$A$1:$B$8,2,FALSE))*E34</f>
        <v>499669.14</v>
      </c>
    </row>
    <row r="35" spans="1:8" x14ac:dyDescent="0.25">
      <c r="A35" s="2">
        <v>4310</v>
      </c>
      <c r="B35" s="2" t="s">
        <v>34</v>
      </c>
      <c r="C35" s="2" t="s">
        <v>17</v>
      </c>
      <c r="D35" s="2" t="s">
        <v>24</v>
      </c>
      <c r="E35" s="6">
        <v>3900000</v>
      </c>
      <c r="F35" s="4" t="s">
        <v>19</v>
      </c>
      <c r="G35" s="4" t="s">
        <v>22</v>
      </c>
      <c r="H35" s="7">
        <f>(1-VLOOKUP(F35,Datos!$A$1:$B$8,2,FALSE))*E35</f>
        <v>3471000</v>
      </c>
    </row>
    <row r="36" spans="1:8" x14ac:dyDescent="0.25">
      <c r="A36" s="2">
        <v>4321</v>
      </c>
      <c r="B36" s="2" t="s">
        <v>36</v>
      </c>
      <c r="C36" s="2" t="s">
        <v>21</v>
      </c>
      <c r="D36" s="2" t="s">
        <v>10</v>
      </c>
      <c r="E36" s="6">
        <v>130055</v>
      </c>
      <c r="F36" s="4" t="s">
        <v>30</v>
      </c>
      <c r="G36" s="4" t="s">
        <v>15</v>
      </c>
      <c r="H36" s="7">
        <f>(1-VLOOKUP(F36,Datos!$A$1:$B$8,2,FALSE))*E36</f>
        <v>117049.5</v>
      </c>
    </row>
    <row r="37" spans="1:8" x14ac:dyDescent="0.25">
      <c r="A37" s="2">
        <v>4370</v>
      </c>
      <c r="B37" s="2" t="s">
        <v>36</v>
      </c>
      <c r="C37" s="2" t="s">
        <v>21</v>
      </c>
      <c r="D37" s="2" t="s">
        <v>10</v>
      </c>
      <c r="E37" s="6">
        <v>95338</v>
      </c>
      <c r="F37" s="4" t="s">
        <v>40</v>
      </c>
      <c r="G37" s="4" t="s">
        <v>12</v>
      </c>
      <c r="H37" s="7">
        <f>(1-VLOOKUP(F37,Datos!$A$1:$B$8,2,FALSE))*E37</f>
        <v>88664.34</v>
      </c>
    </row>
    <row r="38" spans="1:8" x14ac:dyDescent="0.25">
      <c r="A38" s="2">
        <v>4452</v>
      </c>
      <c r="B38" s="2" t="s">
        <v>42</v>
      </c>
      <c r="C38" s="2" t="s">
        <v>39</v>
      </c>
      <c r="D38" s="2" t="s">
        <v>10</v>
      </c>
      <c r="E38" s="6">
        <v>92141.837001090345</v>
      </c>
      <c r="F38" s="4" t="s">
        <v>11</v>
      </c>
      <c r="G38" s="4" t="s">
        <v>12</v>
      </c>
      <c r="H38" s="7">
        <f>(1-VLOOKUP(F38,Datos!$A$1:$B$8,2,FALSE))*E38</f>
        <v>89377.581891057634</v>
      </c>
    </row>
    <row r="39" spans="1:8" x14ac:dyDescent="0.25">
      <c r="A39" s="2">
        <v>4635</v>
      </c>
      <c r="B39" s="2" t="s">
        <v>37</v>
      </c>
      <c r="C39" s="2" t="s">
        <v>21</v>
      </c>
      <c r="D39" s="2" t="s">
        <v>10</v>
      </c>
      <c r="E39" s="6">
        <v>644855</v>
      </c>
      <c r="F39" s="4" t="s">
        <v>19</v>
      </c>
      <c r="G39" s="4" t="s">
        <v>33</v>
      </c>
      <c r="H39" s="7">
        <f>(1-VLOOKUP(F39,Datos!$A$1:$B$8,2,FALSE))*E39</f>
        <v>573920.94999999995</v>
      </c>
    </row>
    <row r="40" spans="1:8" x14ac:dyDescent="0.25">
      <c r="A40" s="2">
        <v>4652</v>
      </c>
      <c r="B40" s="2" t="s">
        <v>34</v>
      </c>
      <c r="C40" s="2" t="s">
        <v>17</v>
      </c>
      <c r="D40" s="2" t="s">
        <v>24</v>
      </c>
      <c r="E40" s="6">
        <v>3900000</v>
      </c>
      <c r="F40" s="4" t="s">
        <v>19</v>
      </c>
      <c r="G40" s="4" t="s">
        <v>22</v>
      </c>
      <c r="H40" s="7">
        <f>(1-VLOOKUP(F40,Datos!$A$1:$B$8,2,FALSE))*E40</f>
        <v>3471000</v>
      </c>
    </row>
    <row r="41" spans="1:8" x14ac:dyDescent="0.25">
      <c r="A41" s="2">
        <v>4653</v>
      </c>
      <c r="B41" s="2" t="s">
        <v>34</v>
      </c>
      <c r="C41" s="2" t="s">
        <v>17</v>
      </c>
      <c r="D41" s="2" t="s">
        <v>24</v>
      </c>
      <c r="E41" s="6">
        <v>3900000</v>
      </c>
      <c r="F41" s="4" t="s">
        <v>19</v>
      </c>
      <c r="G41" s="4" t="s">
        <v>22</v>
      </c>
      <c r="H41" s="7">
        <f>(1-VLOOKUP(F41,Datos!$A$1:$B$8,2,FALSE))*E41</f>
        <v>3471000</v>
      </c>
    </row>
    <row r="42" spans="1:8" x14ac:dyDescent="0.25">
      <c r="A42" s="2">
        <v>4682</v>
      </c>
      <c r="B42" s="2" t="s">
        <v>34</v>
      </c>
      <c r="C42" s="2" t="s">
        <v>17</v>
      </c>
      <c r="D42" s="2" t="s">
        <v>24</v>
      </c>
      <c r="E42" s="6">
        <v>831267</v>
      </c>
      <c r="F42" s="4" t="s">
        <v>19</v>
      </c>
      <c r="G42" s="4" t="s">
        <v>33</v>
      </c>
      <c r="H42" s="7">
        <f>(1-VLOOKUP(F42,Datos!$A$1:$B$8,2,FALSE))*E42</f>
        <v>739827.63</v>
      </c>
    </row>
    <row r="43" spans="1:8" x14ac:dyDescent="0.25">
      <c r="A43" s="2">
        <v>4690</v>
      </c>
      <c r="B43" s="2" t="s">
        <v>34</v>
      </c>
      <c r="C43" s="2" t="s">
        <v>17</v>
      </c>
      <c r="D43" s="2" t="s">
        <v>24</v>
      </c>
      <c r="E43" s="6">
        <v>3900000</v>
      </c>
      <c r="F43" s="4" t="s">
        <v>19</v>
      </c>
      <c r="G43" s="4" t="s">
        <v>22</v>
      </c>
      <c r="H43" s="7">
        <f>(1-VLOOKUP(F43,Datos!$A$1:$B$8,2,FALSE))*E43</f>
        <v>3471000</v>
      </c>
    </row>
    <row r="44" spans="1:8" x14ac:dyDescent="0.25">
      <c r="A44" s="2">
        <v>4703</v>
      </c>
      <c r="B44" s="2" t="s">
        <v>35</v>
      </c>
      <c r="C44" s="2" t="s">
        <v>17</v>
      </c>
      <c r="D44" s="2" t="s">
        <v>18</v>
      </c>
      <c r="E44" s="6">
        <v>165144</v>
      </c>
      <c r="F44" s="4" t="s">
        <v>19</v>
      </c>
      <c r="G44" s="4" t="s">
        <v>15</v>
      </c>
      <c r="H44" s="7">
        <f>(1-VLOOKUP(F44,Datos!$A$1:$B$8,2,FALSE))*E44</f>
        <v>146978.16</v>
      </c>
    </row>
    <row r="45" spans="1:8" x14ac:dyDescent="0.25">
      <c r="A45" s="2">
        <v>4721</v>
      </c>
      <c r="B45" s="2" t="s">
        <v>43</v>
      </c>
      <c r="C45" s="2" t="s">
        <v>14</v>
      </c>
      <c r="D45" s="2" t="s">
        <v>24</v>
      </c>
      <c r="E45" s="6">
        <v>376425</v>
      </c>
      <c r="F45" s="4" t="s">
        <v>44</v>
      </c>
      <c r="G45" s="4" t="s">
        <v>33</v>
      </c>
      <c r="H45" s="7">
        <f>(1-VLOOKUP(F45,Datos!$A$1:$B$8,2,FALSE))*E45</f>
        <v>346311</v>
      </c>
    </row>
    <row r="46" spans="1:8" x14ac:dyDescent="0.25">
      <c r="A46" s="2">
        <v>4768</v>
      </c>
      <c r="B46" s="2" t="s">
        <v>35</v>
      </c>
      <c r="C46" s="2" t="s">
        <v>17</v>
      </c>
      <c r="D46" s="2" t="s">
        <v>24</v>
      </c>
      <c r="E46" s="6">
        <v>87848</v>
      </c>
      <c r="F46" s="4" t="s">
        <v>30</v>
      </c>
      <c r="G46" s="4" t="s">
        <v>12</v>
      </c>
      <c r="H46" s="7">
        <f>(1-VLOOKUP(F46,Datos!$A$1:$B$8,2,FALSE))*E46</f>
        <v>79063.199999999997</v>
      </c>
    </row>
    <row r="47" spans="1:8" x14ac:dyDescent="0.25">
      <c r="A47" s="2">
        <v>4787</v>
      </c>
      <c r="B47" s="2" t="s">
        <v>23</v>
      </c>
      <c r="C47" s="2" t="s">
        <v>21</v>
      </c>
      <c r="D47" s="2" t="s">
        <v>24</v>
      </c>
      <c r="E47" s="6">
        <v>2861387</v>
      </c>
      <c r="F47" s="4" t="s">
        <v>19</v>
      </c>
      <c r="G47" s="4" t="s">
        <v>22</v>
      </c>
      <c r="H47" s="7">
        <f>(1-VLOOKUP(F47,Datos!$A$1:$B$8,2,FALSE))*E47</f>
        <v>2546634.4300000002</v>
      </c>
    </row>
    <row r="48" spans="1:8" x14ac:dyDescent="0.25">
      <c r="A48" s="2">
        <v>4804</v>
      </c>
      <c r="B48" s="2" t="s">
        <v>37</v>
      </c>
      <c r="C48" s="2" t="s">
        <v>14</v>
      </c>
      <c r="D48" s="2" t="s">
        <v>24</v>
      </c>
      <c r="E48" s="6">
        <v>398977</v>
      </c>
      <c r="F48" s="4" t="s">
        <v>40</v>
      </c>
      <c r="G48" s="4" t="s">
        <v>33</v>
      </c>
      <c r="H48" s="7">
        <f>(1-VLOOKUP(F48,Datos!$A$1:$B$8,2,FALSE))*E48</f>
        <v>371048.61</v>
      </c>
    </row>
    <row r="49" spans="1:8" x14ac:dyDescent="0.25">
      <c r="A49" s="2">
        <v>4805</v>
      </c>
      <c r="B49" s="2" t="s">
        <v>45</v>
      </c>
      <c r="C49" s="2" t="s">
        <v>14</v>
      </c>
      <c r="D49" s="2" t="s">
        <v>24</v>
      </c>
      <c r="E49" s="6">
        <v>398977</v>
      </c>
      <c r="F49" s="4" t="s">
        <v>40</v>
      </c>
      <c r="G49" s="4" t="s">
        <v>33</v>
      </c>
      <c r="H49" s="7">
        <f>(1-VLOOKUP(F49,Datos!$A$1:$B$8,2,FALSE))*E49</f>
        <v>371048.61</v>
      </c>
    </row>
    <row r="50" spans="1:8" x14ac:dyDescent="0.25">
      <c r="A50" s="2">
        <v>4821</v>
      </c>
      <c r="B50" s="2" t="s">
        <v>27</v>
      </c>
      <c r="C50" s="2" t="s">
        <v>9</v>
      </c>
      <c r="D50" s="2" t="s">
        <v>24</v>
      </c>
      <c r="E50" s="6">
        <v>1039680</v>
      </c>
      <c r="F50" s="4" t="s">
        <v>19</v>
      </c>
      <c r="G50" s="4" t="s">
        <v>22</v>
      </c>
      <c r="H50" s="7">
        <f>(1-VLOOKUP(F50,Datos!$A$1:$B$8,2,FALSE))*E50</f>
        <v>925315.20000000007</v>
      </c>
    </row>
    <row r="51" spans="1:8" x14ac:dyDescent="0.25">
      <c r="A51" s="2">
        <v>4828</v>
      </c>
      <c r="B51" s="2" t="s">
        <v>46</v>
      </c>
      <c r="C51" s="2" t="s">
        <v>21</v>
      </c>
      <c r="D51" s="2" t="s">
        <v>24</v>
      </c>
      <c r="E51" s="6">
        <v>438857.14</v>
      </c>
      <c r="F51" s="4" t="s">
        <v>19</v>
      </c>
      <c r="G51" s="4" t="s">
        <v>33</v>
      </c>
      <c r="H51" s="7">
        <f>(1-VLOOKUP(F51,Datos!$A$1:$B$8,2,FALSE))*E51</f>
        <v>390582.85460000002</v>
      </c>
    </row>
    <row r="52" spans="1:8" x14ac:dyDescent="0.25">
      <c r="A52" s="2">
        <v>4832</v>
      </c>
      <c r="B52" s="2" t="s">
        <v>27</v>
      </c>
      <c r="C52" s="2" t="s">
        <v>9</v>
      </c>
      <c r="D52" s="2" t="s">
        <v>24</v>
      </c>
      <c r="E52" s="6">
        <v>1039680</v>
      </c>
      <c r="F52" s="4" t="s">
        <v>19</v>
      </c>
      <c r="G52" s="4" t="s">
        <v>22</v>
      </c>
      <c r="H52" s="7">
        <f>(1-VLOOKUP(F52,Datos!$A$1:$B$8,2,FALSE))*E52</f>
        <v>925315.20000000007</v>
      </c>
    </row>
    <row r="53" spans="1:8" x14ac:dyDescent="0.25">
      <c r="A53" s="2">
        <v>4833</v>
      </c>
      <c r="B53" s="2" t="s">
        <v>27</v>
      </c>
      <c r="C53" s="2" t="s">
        <v>9</v>
      </c>
      <c r="D53" s="2" t="s">
        <v>24</v>
      </c>
      <c r="E53" s="6">
        <v>1039680</v>
      </c>
      <c r="F53" s="4" t="s">
        <v>19</v>
      </c>
      <c r="G53" s="4" t="s">
        <v>22</v>
      </c>
      <c r="H53" s="7">
        <f>(1-VLOOKUP(F53,Datos!$A$1:$B$8,2,FALSE))*E53</f>
        <v>925315.20000000007</v>
      </c>
    </row>
    <row r="54" spans="1:8" x14ac:dyDescent="0.25">
      <c r="A54" s="2">
        <v>4837</v>
      </c>
      <c r="B54" s="2" t="s">
        <v>36</v>
      </c>
      <c r="C54" s="2" t="s">
        <v>9</v>
      </c>
      <c r="D54" s="2" t="s">
        <v>10</v>
      </c>
      <c r="E54" s="6">
        <v>728510</v>
      </c>
      <c r="F54" s="4" t="s">
        <v>40</v>
      </c>
      <c r="G54" s="4" t="s">
        <v>33</v>
      </c>
      <c r="H54" s="7">
        <f>(1-VLOOKUP(F54,Datos!$A$1:$B$8,2,FALSE))*E54</f>
        <v>677514.29999999993</v>
      </c>
    </row>
    <row r="55" spans="1:8" x14ac:dyDescent="0.25">
      <c r="A55" s="2">
        <v>4864</v>
      </c>
      <c r="B55" s="2" t="s">
        <v>35</v>
      </c>
      <c r="C55" s="2" t="s">
        <v>17</v>
      </c>
      <c r="D55" s="2" t="s">
        <v>24</v>
      </c>
      <c r="E55" s="6">
        <v>554392.98</v>
      </c>
      <c r="F55" s="4" t="s">
        <v>30</v>
      </c>
      <c r="G55" s="4" t="s">
        <v>33</v>
      </c>
      <c r="H55" s="7">
        <f>(1-VLOOKUP(F55,Datos!$A$1:$B$8,2,FALSE))*E55</f>
        <v>498953.68199999997</v>
      </c>
    </row>
    <row r="56" spans="1:8" x14ac:dyDescent="0.25">
      <c r="A56" s="2">
        <v>4865</v>
      </c>
      <c r="B56" s="2" t="s">
        <v>35</v>
      </c>
      <c r="C56" s="2" t="s">
        <v>17</v>
      </c>
      <c r="D56" s="2" t="s">
        <v>10</v>
      </c>
      <c r="E56" s="6">
        <v>87924.01</v>
      </c>
      <c r="F56" s="4" t="s">
        <v>30</v>
      </c>
      <c r="G56" s="4" t="s">
        <v>12</v>
      </c>
      <c r="H56" s="7">
        <f>(1-VLOOKUP(F56,Datos!$A$1:$B$8,2,FALSE))*E56</f>
        <v>79131.608999999997</v>
      </c>
    </row>
    <row r="57" spans="1:8" x14ac:dyDescent="0.25">
      <c r="A57" s="2">
        <v>4867</v>
      </c>
      <c r="B57" s="2" t="s">
        <v>35</v>
      </c>
      <c r="C57" s="2" t="s">
        <v>17</v>
      </c>
      <c r="D57" s="2" t="s">
        <v>10</v>
      </c>
      <c r="E57" s="6">
        <v>87924.01</v>
      </c>
      <c r="F57" s="4" t="s">
        <v>30</v>
      </c>
      <c r="G57" s="4" t="s">
        <v>12</v>
      </c>
      <c r="H57" s="7">
        <f>(1-VLOOKUP(F57,Datos!$A$1:$B$8,2,FALSE))*E57</f>
        <v>79131.608999999997</v>
      </c>
    </row>
    <row r="58" spans="1:8" x14ac:dyDescent="0.25">
      <c r="A58" s="2">
        <v>4878</v>
      </c>
      <c r="B58" s="2" t="s">
        <v>47</v>
      </c>
      <c r="C58" s="2" t="s">
        <v>21</v>
      </c>
      <c r="D58" s="2" t="s">
        <v>10</v>
      </c>
      <c r="E58" s="6">
        <v>1326302</v>
      </c>
      <c r="F58" s="4" t="s">
        <v>19</v>
      </c>
      <c r="G58" s="4" t="s">
        <v>22</v>
      </c>
      <c r="H58" s="7">
        <f>(1-VLOOKUP(F58,Datos!$A$1:$B$8,2,FALSE))*E58</f>
        <v>1180408.78</v>
      </c>
    </row>
    <row r="59" spans="1:8" x14ac:dyDescent="0.25">
      <c r="A59" s="2">
        <v>4880</v>
      </c>
      <c r="B59" s="2" t="s">
        <v>34</v>
      </c>
      <c r="C59" s="2" t="s">
        <v>21</v>
      </c>
      <c r="D59" s="2" t="s">
        <v>10</v>
      </c>
      <c r="E59" s="6">
        <v>30215</v>
      </c>
      <c r="F59" s="4" t="s">
        <v>19</v>
      </c>
      <c r="G59" s="4" t="s">
        <v>12</v>
      </c>
      <c r="H59" s="7">
        <f>(1-VLOOKUP(F59,Datos!$A$1:$B$8,2,FALSE))*E59</f>
        <v>26891.350000000002</v>
      </c>
    </row>
    <row r="60" spans="1:8" x14ac:dyDescent="0.25">
      <c r="A60" s="2">
        <v>4881</v>
      </c>
      <c r="B60" s="2" t="s">
        <v>48</v>
      </c>
      <c r="C60" s="2" t="s">
        <v>14</v>
      </c>
      <c r="D60" s="2" t="s">
        <v>18</v>
      </c>
      <c r="E60" s="6">
        <v>10708</v>
      </c>
      <c r="F60" s="4" t="s">
        <v>19</v>
      </c>
      <c r="G60" s="4" t="s">
        <v>12</v>
      </c>
      <c r="H60" s="7">
        <f>(1-VLOOKUP(F60,Datos!$A$1:$B$8,2,FALSE))*E60</f>
        <v>9530.1200000000008</v>
      </c>
    </row>
    <row r="61" spans="1:8" x14ac:dyDescent="0.25">
      <c r="A61" s="2">
        <v>4991</v>
      </c>
      <c r="B61" s="2" t="s">
        <v>49</v>
      </c>
      <c r="C61" s="2" t="s">
        <v>21</v>
      </c>
      <c r="D61" s="2" t="s">
        <v>24</v>
      </c>
      <c r="E61" s="6">
        <v>4226312.29</v>
      </c>
      <c r="F61" s="4" t="s">
        <v>19</v>
      </c>
      <c r="G61" s="4" t="s">
        <v>22</v>
      </c>
      <c r="H61" s="7">
        <f>(1-VLOOKUP(F61,Datos!$A$1:$B$8,2,FALSE))*E61</f>
        <v>3761417.9380999999</v>
      </c>
    </row>
    <row r="62" spans="1:8" x14ac:dyDescent="0.25">
      <c r="A62" s="2">
        <v>4992</v>
      </c>
      <c r="B62" s="2" t="s">
        <v>23</v>
      </c>
      <c r="C62" s="2" t="s">
        <v>21</v>
      </c>
      <c r="D62" s="2" t="s">
        <v>24</v>
      </c>
      <c r="E62" s="6">
        <v>17524605</v>
      </c>
      <c r="F62" s="4" t="s">
        <v>26</v>
      </c>
      <c r="G62" s="4" t="s">
        <v>22</v>
      </c>
      <c r="H62" s="7">
        <f>(1-VLOOKUP(F62,Datos!$A$1:$B$8,2,FALSE))*E62</f>
        <v>16648374.75</v>
      </c>
    </row>
    <row r="63" spans="1:8" x14ac:dyDescent="0.25">
      <c r="A63" s="2">
        <v>4994</v>
      </c>
      <c r="B63" s="2" t="s">
        <v>23</v>
      </c>
      <c r="C63" s="2" t="s">
        <v>21</v>
      </c>
      <c r="D63" s="2" t="s">
        <v>24</v>
      </c>
      <c r="E63" s="6">
        <v>17524605</v>
      </c>
      <c r="F63" s="4" t="s">
        <v>26</v>
      </c>
      <c r="G63" s="4" t="s">
        <v>22</v>
      </c>
      <c r="H63" s="7">
        <f>(1-VLOOKUP(F63,Datos!$A$1:$B$8,2,FALSE))*E63</f>
        <v>16648374.75</v>
      </c>
    </row>
    <row r="64" spans="1:8" x14ac:dyDescent="0.25">
      <c r="A64" s="2">
        <v>5067</v>
      </c>
      <c r="B64" s="2" t="s">
        <v>34</v>
      </c>
      <c r="C64" s="2" t="s">
        <v>17</v>
      </c>
      <c r="D64" s="2" t="s">
        <v>24</v>
      </c>
      <c r="E64" s="6">
        <v>86574</v>
      </c>
      <c r="F64" s="4" t="s">
        <v>19</v>
      </c>
      <c r="G64" s="4" t="s">
        <v>12</v>
      </c>
      <c r="H64" s="7">
        <f>(1-VLOOKUP(F64,Datos!$A$1:$B$8,2,FALSE))*E64</f>
        <v>77050.86</v>
      </c>
    </row>
    <row r="65" spans="1:8" x14ac:dyDescent="0.25">
      <c r="A65" s="2">
        <v>5090</v>
      </c>
      <c r="B65" s="2" t="s">
        <v>49</v>
      </c>
      <c r="C65" s="2" t="s">
        <v>21</v>
      </c>
      <c r="D65" s="2" t="s">
        <v>10</v>
      </c>
      <c r="E65" s="6">
        <v>323077</v>
      </c>
      <c r="F65" s="4" t="s">
        <v>25</v>
      </c>
      <c r="G65" s="4" t="s">
        <v>33</v>
      </c>
      <c r="H65" s="7">
        <f>(1-VLOOKUP(F65,Datos!$A$1:$B$8,2,FALSE))*E65</f>
        <v>297230.84000000003</v>
      </c>
    </row>
    <row r="66" spans="1:8" x14ac:dyDescent="0.25">
      <c r="A66" s="2">
        <v>5104</v>
      </c>
      <c r="B66" s="2" t="s">
        <v>35</v>
      </c>
      <c r="C66" s="2" t="s">
        <v>17</v>
      </c>
      <c r="D66" s="2" t="s">
        <v>24</v>
      </c>
      <c r="E66" s="6">
        <v>459601.75</v>
      </c>
      <c r="F66" s="4" t="s">
        <v>30</v>
      </c>
      <c r="G66" s="4" t="s">
        <v>33</v>
      </c>
      <c r="H66" s="7">
        <f>(1-VLOOKUP(F66,Datos!$A$1:$B$8,2,FALSE))*E66</f>
        <v>413641.57500000001</v>
      </c>
    </row>
    <row r="67" spans="1:8" x14ac:dyDescent="0.25">
      <c r="A67" s="2">
        <v>5115</v>
      </c>
      <c r="B67" s="2" t="s">
        <v>50</v>
      </c>
      <c r="C67" s="2" t="s">
        <v>17</v>
      </c>
      <c r="D67" s="2" t="s">
        <v>24</v>
      </c>
      <c r="E67" s="6">
        <v>943497.83549783553</v>
      </c>
      <c r="F67" s="4" t="s">
        <v>40</v>
      </c>
      <c r="G67" s="4" t="s">
        <v>33</v>
      </c>
      <c r="H67" s="7">
        <f>(1-VLOOKUP(F67,Datos!$A$1:$B$8,2,FALSE))*E67</f>
        <v>877452.98701298703</v>
      </c>
    </row>
    <row r="68" spans="1:8" x14ac:dyDescent="0.25">
      <c r="A68" s="2">
        <v>5120</v>
      </c>
      <c r="B68" s="2" t="s">
        <v>34</v>
      </c>
      <c r="C68" s="2" t="s">
        <v>17</v>
      </c>
      <c r="D68" s="2" t="s">
        <v>24</v>
      </c>
      <c r="E68" s="6">
        <v>4000000</v>
      </c>
      <c r="F68" s="4" t="s">
        <v>11</v>
      </c>
      <c r="G68" s="4" t="s">
        <v>22</v>
      </c>
      <c r="H68" s="7">
        <f>(1-VLOOKUP(F68,Datos!$A$1:$B$8,2,FALSE))*E68</f>
        <v>3880000</v>
      </c>
    </row>
    <row r="69" spans="1:8" x14ac:dyDescent="0.25">
      <c r="A69" s="2">
        <v>5121</v>
      </c>
      <c r="B69" s="2" t="s">
        <v>34</v>
      </c>
      <c r="C69" s="2" t="s">
        <v>17</v>
      </c>
      <c r="D69" s="2" t="s">
        <v>24</v>
      </c>
      <c r="E69" s="6">
        <v>4000000</v>
      </c>
      <c r="F69" s="4" t="s">
        <v>11</v>
      </c>
      <c r="G69" s="4" t="s">
        <v>22</v>
      </c>
      <c r="H69" s="7">
        <f>(1-VLOOKUP(F69,Datos!$A$1:$B$8,2,FALSE))*E69</f>
        <v>3880000</v>
      </c>
    </row>
    <row r="70" spans="1:8" x14ac:dyDescent="0.25">
      <c r="A70" s="2">
        <v>5122</v>
      </c>
      <c r="B70" s="2" t="s">
        <v>34</v>
      </c>
      <c r="C70" s="2" t="s">
        <v>17</v>
      </c>
      <c r="D70" s="2" t="s">
        <v>24</v>
      </c>
      <c r="E70" s="6">
        <v>4000000</v>
      </c>
      <c r="F70" s="4" t="s">
        <v>11</v>
      </c>
      <c r="G70" s="4" t="s">
        <v>22</v>
      </c>
      <c r="H70" s="7">
        <f>(1-VLOOKUP(F70,Datos!$A$1:$B$8,2,FALSE))*E70</f>
        <v>3880000</v>
      </c>
    </row>
    <row r="71" spans="1:8" x14ac:dyDescent="0.25">
      <c r="A71" s="2">
        <v>5123</v>
      </c>
      <c r="B71" s="2" t="s">
        <v>34</v>
      </c>
      <c r="C71" s="2" t="s">
        <v>17</v>
      </c>
      <c r="D71" s="2" t="s">
        <v>24</v>
      </c>
      <c r="E71" s="6">
        <v>4000000</v>
      </c>
      <c r="F71" s="4" t="s">
        <v>11</v>
      </c>
      <c r="G71" s="4" t="s">
        <v>22</v>
      </c>
      <c r="H71" s="7">
        <f>(1-VLOOKUP(F71,Datos!$A$1:$B$8,2,FALSE))*E71</f>
        <v>3880000</v>
      </c>
    </row>
    <row r="72" spans="1:8" x14ac:dyDescent="0.25">
      <c r="A72" s="2">
        <v>5124</v>
      </c>
      <c r="B72" s="2" t="s">
        <v>34</v>
      </c>
      <c r="C72" s="2" t="s">
        <v>17</v>
      </c>
      <c r="D72" s="2" t="s">
        <v>24</v>
      </c>
      <c r="E72" s="6">
        <v>4000000</v>
      </c>
      <c r="F72" s="4" t="s">
        <v>11</v>
      </c>
      <c r="G72" s="4" t="s">
        <v>22</v>
      </c>
      <c r="H72" s="7">
        <f>(1-VLOOKUP(F72,Datos!$A$1:$B$8,2,FALSE))*E72</f>
        <v>3880000</v>
      </c>
    </row>
    <row r="73" spans="1:8" x14ac:dyDescent="0.25">
      <c r="A73" s="2">
        <v>5125</v>
      </c>
      <c r="B73" s="2" t="s">
        <v>34</v>
      </c>
      <c r="C73" s="2" t="s">
        <v>17</v>
      </c>
      <c r="D73" s="2" t="s">
        <v>24</v>
      </c>
      <c r="E73" s="6">
        <v>4000000</v>
      </c>
      <c r="F73" s="4" t="s">
        <v>11</v>
      </c>
      <c r="G73" s="4" t="s">
        <v>22</v>
      </c>
      <c r="H73" s="7">
        <f>(1-VLOOKUP(F73,Datos!$A$1:$B$8,2,FALSE))*E73</f>
        <v>3880000</v>
      </c>
    </row>
    <row r="74" spans="1:8" x14ac:dyDescent="0.25">
      <c r="A74" s="2">
        <v>5127</v>
      </c>
      <c r="B74" s="2" t="s">
        <v>34</v>
      </c>
      <c r="C74" s="2" t="s">
        <v>17</v>
      </c>
      <c r="D74" s="2" t="s">
        <v>24</v>
      </c>
      <c r="E74" s="6">
        <v>2000000</v>
      </c>
      <c r="F74" s="4" t="s">
        <v>11</v>
      </c>
      <c r="G74" s="4" t="s">
        <v>22</v>
      </c>
      <c r="H74" s="7">
        <f>(1-VLOOKUP(F74,Datos!$A$1:$B$8,2,FALSE))*E74</f>
        <v>1940000</v>
      </c>
    </row>
    <row r="75" spans="1:8" x14ac:dyDescent="0.25">
      <c r="A75" s="2">
        <v>5128</v>
      </c>
      <c r="B75" s="2" t="s">
        <v>34</v>
      </c>
      <c r="C75" s="2" t="s">
        <v>17</v>
      </c>
      <c r="D75" s="2" t="s">
        <v>24</v>
      </c>
      <c r="E75" s="6">
        <v>2000000</v>
      </c>
      <c r="F75" s="4" t="s">
        <v>11</v>
      </c>
      <c r="G75" s="4" t="s">
        <v>22</v>
      </c>
      <c r="H75" s="7">
        <f>(1-VLOOKUP(F75,Datos!$A$1:$B$8,2,FALSE))*E75</f>
        <v>1940000</v>
      </c>
    </row>
    <row r="76" spans="1:8" x14ac:dyDescent="0.25">
      <c r="A76" s="2">
        <v>5129</v>
      </c>
      <c r="B76" s="2" t="s">
        <v>34</v>
      </c>
      <c r="C76" s="2" t="s">
        <v>17</v>
      </c>
      <c r="D76" s="2" t="s">
        <v>24</v>
      </c>
      <c r="E76" s="6">
        <v>2000000</v>
      </c>
      <c r="F76" s="4" t="s">
        <v>11</v>
      </c>
      <c r="G76" s="4" t="s">
        <v>22</v>
      </c>
      <c r="H76" s="7">
        <f>(1-VLOOKUP(F76,Datos!$A$1:$B$8,2,FALSE))*E76</f>
        <v>1940000</v>
      </c>
    </row>
    <row r="77" spans="1:8" x14ac:dyDescent="0.25">
      <c r="A77" s="2">
        <v>5134</v>
      </c>
      <c r="B77" s="2" t="s">
        <v>35</v>
      </c>
      <c r="C77" s="2" t="s">
        <v>17</v>
      </c>
      <c r="D77" s="2" t="s">
        <v>24</v>
      </c>
      <c r="E77" s="6">
        <v>459601.75</v>
      </c>
      <c r="F77" s="4" t="s">
        <v>30</v>
      </c>
      <c r="G77" s="4" t="s">
        <v>33</v>
      </c>
      <c r="H77" s="7">
        <f>(1-VLOOKUP(F77,Datos!$A$1:$B$8,2,FALSE))*E77</f>
        <v>413641.57500000001</v>
      </c>
    </row>
    <row r="78" spans="1:8" x14ac:dyDescent="0.25">
      <c r="A78" s="2">
        <v>5135</v>
      </c>
      <c r="B78" s="2" t="s">
        <v>35</v>
      </c>
      <c r="C78" s="2" t="s">
        <v>17</v>
      </c>
      <c r="D78" s="2" t="s">
        <v>24</v>
      </c>
      <c r="E78" s="6">
        <v>459601.75</v>
      </c>
      <c r="F78" s="4" t="s">
        <v>30</v>
      </c>
      <c r="G78" s="4" t="s">
        <v>33</v>
      </c>
      <c r="H78" s="7">
        <f>(1-VLOOKUP(F78,Datos!$A$1:$B$8,2,FALSE))*E78</f>
        <v>413641.57500000001</v>
      </c>
    </row>
    <row r="79" spans="1:8" x14ac:dyDescent="0.25">
      <c r="A79" s="2">
        <v>5142</v>
      </c>
      <c r="B79" s="2" t="s">
        <v>34</v>
      </c>
      <c r="C79" s="2" t="s">
        <v>17</v>
      </c>
      <c r="D79" s="2" t="s">
        <v>24</v>
      </c>
      <c r="E79" s="6">
        <v>4000000</v>
      </c>
      <c r="F79" s="4" t="s">
        <v>11</v>
      </c>
      <c r="G79" s="4" t="s">
        <v>22</v>
      </c>
      <c r="H79" s="7">
        <f>(1-VLOOKUP(F79,Datos!$A$1:$B$8,2,FALSE))*E79</f>
        <v>3880000</v>
      </c>
    </row>
    <row r="80" spans="1:8" x14ac:dyDescent="0.25">
      <c r="A80" s="2">
        <v>5143</v>
      </c>
      <c r="B80" s="2" t="s">
        <v>34</v>
      </c>
      <c r="C80" s="2" t="s">
        <v>17</v>
      </c>
      <c r="D80" s="2" t="s">
        <v>24</v>
      </c>
      <c r="E80" s="6">
        <v>2000000</v>
      </c>
      <c r="F80" s="4" t="s">
        <v>11</v>
      </c>
      <c r="G80" s="4" t="s">
        <v>22</v>
      </c>
      <c r="H80" s="7">
        <f>(1-VLOOKUP(F80,Datos!$A$1:$B$8,2,FALSE))*E80</f>
        <v>1940000</v>
      </c>
    </row>
    <row r="81" spans="1:8" x14ac:dyDescent="0.25">
      <c r="A81" s="2">
        <v>5154</v>
      </c>
      <c r="B81" s="2" t="s">
        <v>35</v>
      </c>
      <c r="C81" s="2" t="s">
        <v>21</v>
      </c>
      <c r="D81" s="2" t="s">
        <v>24</v>
      </c>
      <c r="E81" s="6">
        <v>200000</v>
      </c>
      <c r="F81" s="4" t="s">
        <v>26</v>
      </c>
      <c r="G81" s="4" t="s">
        <v>15</v>
      </c>
      <c r="H81" s="7">
        <f>(1-VLOOKUP(F81,Datos!$A$1:$B$8,2,FALSE))*E81</f>
        <v>190000</v>
      </c>
    </row>
    <row r="82" spans="1:8" x14ac:dyDescent="0.25">
      <c r="A82" s="2">
        <v>5155</v>
      </c>
      <c r="B82" s="2" t="s">
        <v>35</v>
      </c>
      <c r="C82" s="2" t="s">
        <v>21</v>
      </c>
      <c r="D82" s="2" t="s">
        <v>24</v>
      </c>
      <c r="E82" s="6">
        <v>200000</v>
      </c>
      <c r="F82" s="4" t="s">
        <v>26</v>
      </c>
      <c r="G82" s="4" t="s">
        <v>15</v>
      </c>
      <c r="H82" s="7">
        <f>(1-VLOOKUP(F82,Datos!$A$1:$B$8,2,FALSE))*E82</f>
        <v>190000</v>
      </c>
    </row>
    <row r="83" spans="1:8" x14ac:dyDescent="0.25">
      <c r="A83" s="2">
        <v>5156</v>
      </c>
      <c r="B83" s="2" t="s">
        <v>34</v>
      </c>
      <c r="C83" s="2" t="s">
        <v>17</v>
      </c>
      <c r="D83" s="2" t="s">
        <v>24</v>
      </c>
      <c r="E83" s="6">
        <v>38395.666666666664</v>
      </c>
      <c r="F83" s="4" t="s">
        <v>19</v>
      </c>
      <c r="G83" s="4" t="s">
        <v>12</v>
      </c>
      <c r="H83" s="7">
        <f>(1-VLOOKUP(F83,Datos!$A$1:$B$8,2,FALSE))*E83</f>
        <v>34172.143333333333</v>
      </c>
    </row>
    <row r="84" spans="1:8" x14ac:dyDescent="0.25">
      <c r="A84" s="2">
        <v>5157</v>
      </c>
      <c r="B84" s="2" t="s">
        <v>34</v>
      </c>
      <c r="C84" s="2" t="s">
        <v>17</v>
      </c>
      <c r="D84" s="2" t="s">
        <v>24</v>
      </c>
      <c r="E84" s="6">
        <v>1000000</v>
      </c>
      <c r="F84" s="4" t="s">
        <v>11</v>
      </c>
      <c r="G84" s="4" t="s">
        <v>22</v>
      </c>
      <c r="H84" s="7">
        <f>(1-VLOOKUP(F84,Datos!$A$1:$B$8,2,FALSE))*E84</f>
        <v>970000</v>
      </c>
    </row>
    <row r="85" spans="1:8" x14ac:dyDescent="0.25">
      <c r="A85" s="2">
        <v>5158</v>
      </c>
      <c r="B85" s="2" t="s">
        <v>34</v>
      </c>
      <c r="C85" s="2" t="s">
        <v>17</v>
      </c>
      <c r="D85" s="2" t="s">
        <v>24</v>
      </c>
      <c r="E85" s="6">
        <v>1000000</v>
      </c>
      <c r="F85" s="4" t="s">
        <v>11</v>
      </c>
      <c r="G85" s="4" t="s">
        <v>22</v>
      </c>
      <c r="H85" s="7">
        <f>(1-VLOOKUP(F85,Datos!$A$1:$B$8,2,FALSE))*E85</f>
        <v>970000</v>
      </c>
    </row>
    <row r="86" spans="1:8" x14ac:dyDescent="0.25">
      <c r="A86" s="2">
        <v>5159</v>
      </c>
      <c r="B86" s="2" t="s">
        <v>34</v>
      </c>
      <c r="C86" s="2" t="s">
        <v>17</v>
      </c>
      <c r="D86" s="2" t="s">
        <v>24</v>
      </c>
      <c r="E86" s="6">
        <v>1000000</v>
      </c>
      <c r="F86" s="4" t="s">
        <v>11</v>
      </c>
      <c r="G86" s="4" t="s">
        <v>22</v>
      </c>
      <c r="H86" s="7">
        <f>(1-VLOOKUP(F86,Datos!$A$1:$B$8,2,FALSE))*E86</f>
        <v>970000</v>
      </c>
    </row>
    <row r="87" spans="1:8" x14ac:dyDescent="0.25">
      <c r="A87" s="2">
        <v>5163</v>
      </c>
      <c r="B87" s="2" t="s">
        <v>31</v>
      </c>
      <c r="C87" s="2" t="s">
        <v>39</v>
      </c>
      <c r="D87" s="2" t="s">
        <v>24</v>
      </c>
      <c r="E87" s="6">
        <v>2003103.0976374568</v>
      </c>
      <c r="F87" s="4" t="s">
        <v>19</v>
      </c>
      <c r="G87" s="4" t="s">
        <v>22</v>
      </c>
      <c r="H87" s="7">
        <f>(1-VLOOKUP(F87,Datos!$A$1:$B$8,2,FALSE))*E87</f>
        <v>1782761.7568973366</v>
      </c>
    </row>
    <row r="88" spans="1:8" x14ac:dyDescent="0.25">
      <c r="A88" s="2">
        <v>5167</v>
      </c>
      <c r="B88" s="2" t="s">
        <v>35</v>
      </c>
      <c r="C88" s="2" t="s">
        <v>17</v>
      </c>
      <c r="D88" s="2" t="s">
        <v>24</v>
      </c>
      <c r="E88" s="6">
        <v>459601.75</v>
      </c>
      <c r="F88" s="4" t="s">
        <v>30</v>
      </c>
      <c r="G88" s="4" t="s">
        <v>33</v>
      </c>
      <c r="H88" s="7">
        <f>(1-VLOOKUP(F88,Datos!$A$1:$B$8,2,FALSE))*E88</f>
        <v>413641.57500000001</v>
      </c>
    </row>
    <row r="89" spans="1:8" x14ac:dyDescent="0.25">
      <c r="A89" s="2">
        <v>5169</v>
      </c>
      <c r="B89" s="2" t="s">
        <v>51</v>
      </c>
      <c r="C89" s="2" t="s">
        <v>17</v>
      </c>
      <c r="D89" s="2" t="s">
        <v>32</v>
      </c>
      <c r="E89" s="6">
        <v>60633.256999999998</v>
      </c>
      <c r="F89" s="4" t="s">
        <v>40</v>
      </c>
      <c r="G89" s="4" t="s">
        <v>12</v>
      </c>
      <c r="H89" s="7">
        <f>(1-VLOOKUP(F89,Datos!$A$1:$B$8,2,FALSE))*E89</f>
        <v>56388.929009999993</v>
      </c>
    </row>
    <row r="90" spans="1:8" x14ac:dyDescent="0.25">
      <c r="A90" s="2">
        <v>5173</v>
      </c>
      <c r="B90" s="2" t="s">
        <v>27</v>
      </c>
      <c r="C90" s="2" t="s">
        <v>9</v>
      </c>
      <c r="D90" s="2" t="s">
        <v>24</v>
      </c>
      <c r="E90" s="6">
        <v>1039680</v>
      </c>
      <c r="F90" s="4" t="s">
        <v>19</v>
      </c>
      <c r="G90" s="4" t="s">
        <v>22</v>
      </c>
      <c r="H90" s="7">
        <f>(1-VLOOKUP(F90,Datos!$A$1:$B$8,2,FALSE))*E90</f>
        <v>925315.20000000007</v>
      </c>
    </row>
    <row r="91" spans="1:8" x14ac:dyDescent="0.25">
      <c r="A91" s="2">
        <v>5174</v>
      </c>
      <c r="B91" s="2" t="s">
        <v>27</v>
      </c>
      <c r="C91" s="2" t="s">
        <v>9</v>
      </c>
      <c r="D91" s="2" t="s">
        <v>24</v>
      </c>
      <c r="E91" s="6">
        <v>38824</v>
      </c>
      <c r="F91" s="4" t="s">
        <v>19</v>
      </c>
      <c r="G91" s="4" t="s">
        <v>12</v>
      </c>
      <c r="H91" s="7">
        <f>(1-VLOOKUP(F91,Datos!$A$1:$B$8,2,FALSE))*E91</f>
        <v>34553.360000000001</v>
      </c>
    </row>
    <row r="92" spans="1:8" x14ac:dyDescent="0.25">
      <c r="A92" s="2">
        <v>5182</v>
      </c>
      <c r="B92" s="2" t="s">
        <v>36</v>
      </c>
      <c r="C92" s="2" t="s">
        <v>21</v>
      </c>
      <c r="D92" s="2" t="s">
        <v>10</v>
      </c>
      <c r="E92" s="6">
        <v>37602.20874630499</v>
      </c>
      <c r="F92" s="4" t="s">
        <v>19</v>
      </c>
      <c r="G92" s="4" t="s">
        <v>12</v>
      </c>
      <c r="H92" s="7">
        <f>(1-VLOOKUP(F92,Datos!$A$1:$B$8,2,FALSE))*E92</f>
        <v>33465.965784211439</v>
      </c>
    </row>
    <row r="93" spans="1:8" x14ac:dyDescent="0.25">
      <c r="A93" s="2">
        <v>5184</v>
      </c>
      <c r="B93" s="2" t="s">
        <v>52</v>
      </c>
      <c r="C93" s="2" t="s">
        <v>39</v>
      </c>
      <c r="D93" s="2" t="s">
        <v>24</v>
      </c>
      <c r="E93" s="6">
        <v>107942.48986667507</v>
      </c>
      <c r="F93" s="4" t="s">
        <v>19</v>
      </c>
      <c r="G93" s="4" t="s">
        <v>15</v>
      </c>
      <c r="H93" s="7">
        <f>(1-VLOOKUP(F93,Datos!$A$1:$B$8,2,FALSE))*E93</f>
        <v>96068.815981340813</v>
      </c>
    </row>
    <row r="94" spans="1:8" x14ac:dyDescent="0.25">
      <c r="A94" s="2">
        <v>5189</v>
      </c>
      <c r="B94" s="2" t="s">
        <v>37</v>
      </c>
      <c r="C94" s="2" t="s">
        <v>29</v>
      </c>
      <c r="D94" s="2" t="s">
        <v>10</v>
      </c>
      <c r="E94" s="6">
        <v>384615.38461538462</v>
      </c>
      <c r="F94" s="4" t="s">
        <v>11</v>
      </c>
      <c r="G94" s="4" t="s">
        <v>33</v>
      </c>
      <c r="H94" s="7">
        <f>(1-VLOOKUP(F94,Datos!$A$1:$B$8,2,FALSE))*E94</f>
        <v>373076.92307692306</v>
      </c>
    </row>
    <row r="95" spans="1:8" x14ac:dyDescent="0.25">
      <c r="A95" s="2">
        <v>5192</v>
      </c>
      <c r="B95" s="2" t="s">
        <v>34</v>
      </c>
      <c r="C95" s="2" t="s">
        <v>17</v>
      </c>
      <c r="D95" s="2" t="s">
        <v>24</v>
      </c>
      <c r="E95" s="6">
        <v>6570366.6900000004</v>
      </c>
      <c r="F95" s="4" t="s">
        <v>19</v>
      </c>
      <c r="G95" s="4" t="s">
        <v>22</v>
      </c>
      <c r="H95" s="7">
        <f>(1-VLOOKUP(F95,Datos!$A$1:$B$8,2,FALSE))*E95</f>
        <v>5847626.3541000001</v>
      </c>
    </row>
    <row r="96" spans="1:8" x14ac:dyDescent="0.25">
      <c r="A96" s="2">
        <v>5193</v>
      </c>
      <c r="B96" s="2" t="s">
        <v>34</v>
      </c>
      <c r="C96" s="2" t="s">
        <v>17</v>
      </c>
      <c r="D96" s="2" t="s">
        <v>24</v>
      </c>
      <c r="E96" s="6">
        <v>6570366.6900000004</v>
      </c>
      <c r="F96" s="4" t="s">
        <v>19</v>
      </c>
      <c r="G96" s="4" t="s">
        <v>22</v>
      </c>
      <c r="H96" s="7">
        <f>(1-VLOOKUP(F96,Datos!$A$1:$B$8,2,FALSE))*E96</f>
        <v>5847626.3541000001</v>
      </c>
    </row>
    <row r="97" spans="1:8" x14ac:dyDescent="0.25">
      <c r="A97" s="2">
        <v>5204</v>
      </c>
      <c r="B97" s="2" t="s">
        <v>27</v>
      </c>
      <c r="C97" s="2" t="s">
        <v>9</v>
      </c>
      <c r="D97" s="2" t="s">
        <v>18</v>
      </c>
      <c r="E97" s="6">
        <v>17191</v>
      </c>
      <c r="F97" s="4" t="s">
        <v>11</v>
      </c>
      <c r="G97" s="4" t="s">
        <v>12</v>
      </c>
      <c r="H97" s="7">
        <f>(1-VLOOKUP(F97,Datos!$A$1:$B$8,2,FALSE))*E97</f>
        <v>16675.27</v>
      </c>
    </row>
    <row r="98" spans="1:8" x14ac:dyDescent="0.25">
      <c r="A98" s="2">
        <v>5207</v>
      </c>
      <c r="B98" s="2" t="s">
        <v>27</v>
      </c>
      <c r="C98" s="2" t="s">
        <v>9</v>
      </c>
      <c r="D98" s="2" t="s">
        <v>24</v>
      </c>
      <c r="E98" s="6">
        <v>69318</v>
      </c>
      <c r="F98" s="4" t="s">
        <v>19</v>
      </c>
      <c r="G98" s="4" t="s">
        <v>12</v>
      </c>
      <c r="H98" s="7">
        <f>(1-VLOOKUP(F98,Datos!$A$1:$B$8,2,FALSE))*E98</f>
        <v>61693.020000000004</v>
      </c>
    </row>
    <row r="99" spans="1:8" x14ac:dyDescent="0.25">
      <c r="A99" s="2">
        <v>5209</v>
      </c>
      <c r="B99" s="2" t="s">
        <v>51</v>
      </c>
      <c r="C99" s="2" t="s">
        <v>17</v>
      </c>
      <c r="D99" s="2" t="s">
        <v>32</v>
      </c>
      <c r="E99" s="6">
        <v>110826</v>
      </c>
      <c r="F99" s="4" t="s">
        <v>40</v>
      </c>
      <c r="G99" s="4" t="s">
        <v>15</v>
      </c>
      <c r="H99" s="7">
        <f>(1-VLOOKUP(F99,Datos!$A$1:$B$8,2,FALSE))*E99</f>
        <v>103068.18</v>
      </c>
    </row>
    <row r="100" spans="1:8" x14ac:dyDescent="0.25">
      <c r="A100" s="2">
        <v>5211</v>
      </c>
      <c r="B100" s="2" t="s">
        <v>53</v>
      </c>
      <c r="C100" s="2" t="s">
        <v>17</v>
      </c>
      <c r="D100" s="2" t="s">
        <v>10</v>
      </c>
      <c r="E100" s="6">
        <v>69797.42</v>
      </c>
      <c r="F100" s="4" t="s">
        <v>40</v>
      </c>
      <c r="G100" s="4" t="s">
        <v>12</v>
      </c>
      <c r="H100" s="7">
        <f>(1-VLOOKUP(F100,Datos!$A$1:$B$8,2,FALSE))*E100</f>
        <v>64911.600599999991</v>
      </c>
    </row>
    <row r="101" spans="1:8" x14ac:dyDescent="0.25">
      <c r="A101" s="2">
        <v>5214</v>
      </c>
      <c r="B101" s="2" t="s">
        <v>49</v>
      </c>
      <c r="C101" s="2" t="s">
        <v>21</v>
      </c>
      <c r="D101" s="2" t="s">
        <v>24</v>
      </c>
      <c r="E101" s="6">
        <v>3317907</v>
      </c>
      <c r="F101" s="4" t="s">
        <v>25</v>
      </c>
      <c r="G101" s="4" t="s">
        <v>22</v>
      </c>
      <c r="H101" s="7">
        <f>(1-VLOOKUP(F101,Datos!$A$1:$B$8,2,FALSE))*E101</f>
        <v>3052474.44</v>
      </c>
    </row>
    <row r="102" spans="1:8" x14ac:dyDescent="0.25">
      <c r="A102" s="2">
        <v>5224</v>
      </c>
      <c r="B102" s="2" t="s">
        <v>23</v>
      </c>
      <c r="C102" s="2" t="s">
        <v>21</v>
      </c>
      <c r="D102" s="2" t="s">
        <v>24</v>
      </c>
      <c r="E102" s="6">
        <v>746942.36</v>
      </c>
      <c r="F102" s="4" t="s">
        <v>11</v>
      </c>
      <c r="G102" s="4" t="s">
        <v>33</v>
      </c>
      <c r="H102" s="7">
        <f>(1-VLOOKUP(F102,Datos!$A$1:$B$8,2,FALSE))*E102</f>
        <v>724534.08919999993</v>
      </c>
    </row>
    <row r="103" spans="1:8" x14ac:dyDescent="0.25">
      <c r="A103" s="2">
        <v>5226</v>
      </c>
      <c r="B103" s="2" t="s">
        <v>37</v>
      </c>
      <c r="C103" s="2" t="s">
        <v>14</v>
      </c>
      <c r="D103" s="2" t="s">
        <v>10</v>
      </c>
      <c r="E103" s="6">
        <v>47647</v>
      </c>
      <c r="F103" s="4" t="s">
        <v>11</v>
      </c>
      <c r="G103" s="4" t="s">
        <v>12</v>
      </c>
      <c r="H103" s="7">
        <f>(1-VLOOKUP(F103,Datos!$A$1:$B$8,2,FALSE))*E103</f>
        <v>46217.59</v>
      </c>
    </row>
    <row r="104" spans="1:8" x14ac:dyDescent="0.25">
      <c r="A104" s="2">
        <v>5234</v>
      </c>
      <c r="B104" s="2" t="s">
        <v>34</v>
      </c>
      <c r="C104" s="2" t="s">
        <v>17</v>
      </c>
      <c r="D104" s="2" t="s">
        <v>24</v>
      </c>
      <c r="E104" s="6">
        <v>3900000</v>
      </c>
      <c r="F104" s="4" t="s">
        <v>19</v>
      </c>
      <c r="G104" s="4" t="s">
        <v>22</v>
      </c>
      <c r="H104" s="7">
        <f>(1-VLOOKUP(F104,Datos!$A$1:$B$8,2,FALSE))*E104</f>
        <v>3471000</v>
      </c>
    </row>
    <row r="105" spans="1:8" x14ac:dyDescent="0.25">
      <c r="A105" s="2">
        <v>5236</v>
      </c>
      <c r="B105" s="2" t="s">
        <v>54</v>
      </c>
      <c r="C105" s="2" t="s">
        <v>21</v>
      </c>
      <c r="D105" s="2" t="s">
        <v>10</v>
      </c>
      <c r="E105" s="6">
        <v>831079663</v>
      </c>
      <c r="F105" s="4" t="s">
        <v>25</v>
      </c>
      <c r="G105" s="4" t="s">
        <v>22</v>
      </c>
      <c r="H105" s="7">
        <f>(1-VLOOKUP(F105,Datos!$A$1:$B$8,2,FALSE))*E105</f>
        <v>764593289.96000004</v>
      </c>
    </row>
    <row r="106" spans="1:8" x14ac:dyDescent="0.25">
      <c r="A106" s="2">
        <v>5237</v>
      </c>
      <c r="B106" s="2" t="s">
        <v>35</v>
      </c>
      <c r="C106" s="2" t="s">
        <v>21</v>
      </c>
      <c r="D106" s="2" t="s">
        <v>10</v>
      </c>
      <c r="E106" s="6">
        <v>18906128</v>
      </c>
      <c r="F106" s="4" t="s">
        <v>40</v>
      </c>
      <c r="G106" s="4" t="s">
        <v>22</v>
      </c>
      <c r="H106" s="7">
        <f>(1-VLOOKUP(F106,Datos!$A$1:$B$8,2,FALSE))*E106</f>
        <v>17582699.039999999</v>
      </c>
    </row>
    <row r="107" spans="1:8" x14ac:dyDescent="0.25">
      <c r="A107" s="2">
        <v>5239</v>
      </c>
      <c r="B107" s="2" t="s">
        <v>41</v>
      </c>
      <c r="C107" s="2" t="s">
        <v>39</v>
      </c>
      <c r="D107" s="2" t="s">
        <v>10</v>
      </c>
      <c r="E107" s="6">
        <v>109513.55187969925</v>
      </c>
      <c r="F107" s="4" t="s">
        <v>19</v>
      </c>
      <c r="G107" s="4" t="s">
        <v>15</v>
      </c>
      <c r="H107" s="7">
        <f>(1-VLOOKUP(F107,Datos!$A$1:$B$8,2,FALSE))*E107</f>
        <v>97467.061172932343</v>
      </c>
    </row>
    <row r="108" spans="1:8" x14ac:dyDescent="0.25">
      <c r="A108" s="2">
        <v>5241</v>
      </c>
      <c r="B108" s="2" t="s">
        <v>51</v>
      </c>
      <c r="C108" s="2" t="s">
        <v>17</v>
      </c>
      <c r="D108" s="2" t="s">
        <v>24</v>
      </c>
      <c r="E108" s="6">
        <v>206169.36</v>
      </c>
      <c r="F108" s="4" t="s">
        <v>11</v>
      </c>
      <c r="G108" s="4" t="s">
        <v>15</v>
      </c>
      <c r="H108" s="7">
        <f>(1-VLOOKUP(F108,Datos!$A$1:$B$8,2,FALSE))*E108</f>
        <v>199984.27919999999</v>
      </c>
    </row>
    <row r="109" spans="1:8" x14ac:dyDescent="0.25">
      <c r="A109" s="2">
        <v>5254</v>
      </c>
      <c r="B109" s="2" t="s">
        <v>34</v>
      </c>
      <c r="C109" s="2" t="s">
        <v>17</v>
      </c>
      <c r="D109" s="2" t="s">
        <v>24</v>
      </c>
      <c r="E109" s="6">
        <v>831267</v>
      </c>
      <c r="F109" s="4" t="s">
        <v>19</v>
      </c>
      <c r="G109" s="4" t="s">
        <v>33</v>
      </c>
      <c r="H109" s="7">
        <f>(1-VLOOKUP(F109,Datos!$A$1:$B$8,2,FALSE))*E109</f>
        <v>739827.63</v>
      </c>
    </row>
    <row r="110" spans="1:8" x14ac:dyDescent="0.25">
      <c r="A110" s="2">
        <v>5265</v>
      </c>
      <c r="B110" s="2" t="s">
        <v>51</v>
      </c>
      <c r="C110" s="2" t="s">
        <v>17</v>
      </c>
      <c r="D110" s="2" t="s">
        <v>10</v>
      </c>
      <c r="E110" s="6">
        <v>9230.6200000000008</v>
      </c>
      <c r="F110" s="4" t="s">
        <v>11</v>
      </c>
      <c r="G110" s="4" t="s">
        <v>12</v>
      </c>
      <c r="H110" s="7">
        <f>(1-VLOOKUP(F110,Datos!$A$1:$B$8,2,FALSE))*E110</f>
        <v>8953.7013999999999</v>
      </c>
    </row>
    <row r="111" spans="1:8" x14ac:dyDescent="0.25">
      <c r="A111" s="2">
        <v>5292</v>
      </c>
      <c r="B111" s="2" t="s">
        <v>36</v>
      </c>
      <c r="C111" s="2" t="s">
        <v>29</v>
      </c>
      <c r="D111" s="2" t="s">
        <v>10</v>
      </c>
      <c r="E111" s="6">
        <v>7385</v>
      </c>
      <c r="F111" s="4" t="s">
        <v>19</v>
      </c>
      <c r="G111" s="4" t="s">
        <v>12</v>
      </c>
      <c r="H111" s="7">
        <f>(1-VLOOKUP(F111,Datos!$A$1:$B$8,2,FALSE))*E111</f>
        <v>6572.6500000000005</v>
      </c>
    </row>
    <row r="112" spans="1:8" x14ac:dyDescent="0.25">
      <c r="A112" s="2">
        <v>5311</v>
      </c>
      <c r="B112" s="2" t="s">
        <v>36</v>
      </c>
      <c r="C112" s="2" t="s">
        <v>21</v>
      </c>
      <c r="D112" s="2" t="s">
        <v>10</v>
      </c>
      <c r="E112" s="6">
        <v>43500</v>
      </c>
      <c r="F112" s="4" t="s">
        <v>11</v>
      </c>
      <c r="G112" s="4" t="s">
        <v>12</v>
      </c>
      <c r="H112" s="7">
        <f>(1-VLOOKUP(F112,Datos!$A$1:$B$8,2,FALSE))*E112</f>
        <v>42195</v>
      </c>
    </row>
    <row r="113" spans="1:8" x14ac:dyDescent="0.25">
      <c r="A113" s="2">
        <v>5314</v>
      </c>
      <c r="B113" s="2" t="s">
        <v>35</v>
      </c>
      <c r="C113" s="2" t="s">
        <v>17</v>
      </c>
      <c r="D113" s="2" t="s">
        <v>24</v>
      </c>
      <c r="E113" s="6">
        <v>1215000</v>
      </c>
      <c r="F113" s="4" t="s">
        <v>19</v>
      </c>
      <c r="G113" s="4" t="s">
        <v>22</v>
      </c>
      <c r="H113" s="7">
        <f>(1-VLOOKUP(F113,Datos!$A$1:$B$8,2,FALSE))*E113</f>
        <v>1081350</v>
      </c>
    </row>
    <row r="114" spans="1:8" x14ac:dyDescent="0.25">
      <c r="A114" s="2">
        <v>5316</v>
      </c>
      <c r="B114" s="2" t="s">
        <v>55</v>
      </c>
      <c r="C114" s="2" t="s">
        <v>39</v>
      </c>
      <c r="D114" s="2" t="s">
        <v>24</v>
      </c>
      <c r="E114" s="6">
        <v>312037.06622119964</v>
      </c>
      <c r="F114" s="4" t="s">
        <v>19</v>
      </c>
      <c r="G114" s="4" t="s">
        <v>33</v>
      </c>
      <c r="H114" s="7">
        <f>(1-VLOOKUP(F114,Datos!$A$1:$B$8,2,FALSE))*E114</f>
        <v>277712.98893686768</v>
      </c>
    </row>
    <row r="115" spans="1:8" x14ac:dyDescent="0.25">
      <c r="A115" s="2">
        <v>5319</v>
      </c>
      <c r="B115" s="2" t="s">
        <v>35</v>
      </c>
      <c r="C115" s="2" t="s">
        <v>17</v>
      </c>
      <c r="D115" s="2" t="s">
        <v>24</v>
      </c>
      <c r="E115" s="6">
        <v>1215000</v>
      </c>
      <c r="F115" s="4" t="s">
        <v>19</v>
      </c>
      <c r="G115" s="4" t="s">
        <v>22</v>
      </c>
      <c r="H115" s="7">
        <f>(1-VLOOKUP(F115,Datos!$A$1:$B$8,2,FALSE))*E115</f>
        <v>1081350</v>
      </c>
    </row>
    <row r="116" spans="1:8" x14ac:dyDescent="0.25">
      <c r="A116" s="2">
        <v>5346</v>
      </c>
      <c r="B116" s="2" t="s">
        <v>56</v>
      </c>
      <c r="C116" s="2" t="s">
        <v>21</v>
      </c>
      <c r="D116" s="2" t="s">
        <v>24</v>
      </c>
      <c r="E116" s="6">
        <v>380000</v>
      </c>
      <c r="F116" s="4" t="s">
        <v>19</v>
      </c>
      <c r="G116" s="4" t="s">
        <v>33</v>
      </c>
      <c r="H116" s="7">
        <f>(1-VLOOKUP(F116,Datos!$A$1:$B$8,2,FALSE))*E116</f>
        <v>338200</v>
      </c>
    </row>
    <row r="117" spans="1:8" x14ac:dyDescent="0.25">
      <c r="A117" s="2">
        <v>5384</v>
      </c>
      <c r="B117" s="2" t="s">
        <v>57</v>
      </c>
      <c r="C117" s="2" t="s">
        <v>21</v>
      </c>
      <c r="D117" s="2" t="s">
        <v>10</v>
      </c>
      <c r="E117" s="6">
        <v>77511</v>
      </c>
      <c r="F117" s="4" t="s">
        <v>44</v>
      </c>
      <c r="G117" s="4" t="s">
        <v>12</v>
      </c>
      <c r="H117" s="7">
        <f>(1-VLOOKUP(F117,Datos!$A$1:$B$8,2,FALSE))*E117</f>
        <v>71310.12000000001</v>
      </c>
    </row>
    <row r="118" spans="1:8" x14ac:dyDescent="0.25">
      <c r="A118" s="2">
        <v>5388</v>
      </c>
      <c r="B118" s="2" t="s">
        <v>35</v>
      </c>
      <c r="C118" s="2" t="s">
        <v>17</v>
      </c>
      <c r="D118" s="2" t="s">
        <v>24</v>
      </c>
      <c r="E118" s="6">
        <v>1215000</v>
      </c>
      <c r="F118" s="4" t="s">
        <v>19</v>
      </c>
      <c r="G118" s="4" t="s">
        <v>22</v>
      </c>
      <c r="H118" s="7">
        <f>(1-VLOOKUP(F118,Datos!$A$1:$B$8,2,FALSE))*E118</f>
        <v>1081350</v>
      </c>
    </row>
    <row r="119" spans="1:8" x14ac:dyDescent="0.25">
      <c r="A119" s="2">
        <v>5389</v>
      </c>
      <c r="B119" s="2" t="s">
        <v>35</v>
      </c>
      <c r="C119" s="2" t="s">
        <v>17</v>
      </c>
      <c r="D119" s="2" t="s">
        <v>24</v>
      </c>
      <c r="E119" s="6">
        <v>1215000</v>
      </c>
      <c r="F119" s="4" t="s">
        <v>19</v>
      </c>
      <c r="G119" s="4" t="s">
        <v>22</v>
      </c>
      <c r="H119" s="7">
        <f>(1-VLOOKUP(F119,Datos!$A$1:$B$8,2,FALSE))*E119</f>
        <v>1081350</v>
      </c>
    </row>
    <row r="120" spans="1:8" x14ac:dyDescent="0.25">
      <c r="A120" s="2">
        <v>5392</v>
      </c>
      <c r="B120" s="2" t="s">
        <v>51</v>
      </c>
      <c r="C120" s="2" t="s">
        <v>17</v>
      </c>
      <c r="D120" s="2" t="s">
        <v>10</v>
      </c>
      <c r="E120" s="6">
        <v>99600</v>
      </c>
      <c r="F120" s="4" t="s">
        <v>11</v>
      </c>
      <c r="G120" s="4" t="s">
        <v>12</v>
      </c>
      <c r="H120" s="7">
        <f>(1-VLOOKUP(F120,Datos!$A$1:$B$8,2,FALSE))*E120</f>
        <v>96612</v>
      </c>
    </row>
    <row r="121" spans="1:8" x14ac:dyDescent="0.25">
      <c r="A121" s="2">
        <v>5401</v>
      </c>
      <c r="B121" s="2" t="s">
        <v>27</v>
      </c>
      <c r="C121" s="2" t="s">
        <v>9</v>
      </c>
      <c r="D121" s="2" t="s">
        <v>24</v>
      </c>
      <c r="E121" s="6">
        <v>25649</v>
      </c>
      <c r="F121" s="4" t="s">
        <v>19</v>
      </c>
      <c r="G121" s="4" t="s">
        <v>12</v>
      </c>
      <c r="H121" s="7">
        <f>(1-VLOOKUP(F121,Datos!$A$1:$B$8,2,FALSE))*E121</f>
        <v>22827.61</v>
      </c>
    </row>
    <row r="122" spans="1:8" x14ac:dyDescent="0.25">
      <c r="A122" s="2">
        <v>5407</v>
      </c>
      <c r="B122" s="2" t="s">
        <v>27</v>
      </c>
      <c r="C122" s="2" t="s">
        <v>21</v>
      </c>
      <c r="D122" s="2" t="s">
        <v>24</v>
      </c>
      <c r="E122" s="6">
        <v>4226312.29</v>
      </c>
      <c r="F122" s="4" t="s">
        <v>19</v>
      </c>
      <c r="G122" s="4" t="s">
        <v>22</v>
      </c>
      <c r="H122" s="7">
        <f>(1-VLOOKUP(F122,Datos!$A$1:$B$8,2,FALSE))*E122</f>
        <v>3761417.9380999999</v>
      </c>
    </row>
    <row r="123" spans="1:8" x14ac:dyDescent="0.25">
      <c r="A123" s="2">
        <v>5412</v>
      </c>
      <c r="B123" s="2" t="s">
        <v>55</v>
      </c>
      <c r="C123" s="2" t="s">
        <v>29</v>
      </c>
      <c r="D123" s="2" t="s">
        <v>10</v>
      </c>
      <c r="E123" s="6">
        <v>39264</v>
      </c>
      <c r="F123" s="4" t="s">
        <v>25</v>
      </c>
      <c r="G123" s="4" t="s">
        <v>12</v>
      </c>
      <c r="H123" s="7">
        <f>(1-VLOOKUP(F123,Datos!$A$1:$B$8,2,FALSE))*E123</f>
        <v>36122.880000000005</v>
      </c>
    </row>
    <row r="124" spans="1:8" x14ac:dyDescent="0.25">
      <c r="A124" s="2">
        <v>5423</v>
      </c>
      <c r="B124" s="2" t="s">
        <v>16</v>
      </c>
      <c r="C124" s="2" t="s">
        <v>29</v>
      </c>
      <c r="D124" s="2" t="s">
        <v>10</v>
      </c>
      <c r="E124" s="6">
        <v>211765</v>
      </c>
      <c r="F124" s="4" t="s">
        <v>19</v>
      </c>
      <c r="G124" s="4" t="s">
        <v>15</v>
      </c>
      <c r="H124" s="7">
        <f>(1-VLOOKUP(F124,Datos!$A$1:$B$8,2,FALSE))*E124</f>
        <v>188470.85</v>
      </c>
    </row>
    <row r="125" spans="1:8" x14ac:dyDescent="0.25">
      <c r="A125" s="2">
        <v>5429</v>
      </c>
      <c r="B125" s="2" t="s">
        <v>27</v>
      </c>
      <c r="C125" s="2" t="s">
        <v>17</v>
      </c>
      <c r="D125" s="2" t="s">
        <v>24</v>
      </c>
      <c r="E125" s="6">
        <v>839910</v>
      </c>
      <c r="F125" s="4" t="s">
        <v>19</v>
      </c>
      <c r="G125" s="4" t="s">
        <v>33</v>
      </c>
      <c r="H125" s="7">
        <f>(1-VLOOKUP(F125,Datos!$A$1:$B$8,2,FALSE))*E125</f>
        <v>747519.9</v>
      </c>
    </row>
    <row r="126" spans="1:8" x14ac:dyDescent="0.25">
      <c r="A126" s="2">
        <v>5478</v>
      </c>
      <c r="B126" s="2" t="s">
        <v>27</v>
      </c>
      <c r="C126" s="2" t="s">
        <v>9</v>
      </c>
      <c r="D126" s="2" t="s">
        <v>24</v>
      </c>
      <c r="E126" s="6">
        <v>41385</v>
      </c>
      <c r="F126" s="4" t="s">
        <v>19</v>
      </c>
      <c r="G126" s="4" t="s">
        <v>12</v>
      </c>
      <c r="H126" s="7">
        <f>(1-VLOOKUP(F126,Datos!$A$1:$B$8,2,FALSE))*E126</f>
        <v>36832.65</v>
      </c>
    </row>
    <row r="127" spans="1:8" x14ac:dyDescent="0.25">
      <c r="A127" s="2">
        <v>5479</v>
      </c>
      <c r="B127" s="2" t="s">
        <v>23</v>
      </c>
      <c r="C127" s="2" t="s">
        <v>21</v>
      </c>
      <c r="D127" s="2" t="s">
        <v>24</v>
      </c>
      <c r="E127" s="6">
        <v>202000</v>
      </c>
      <c r="F127" s="4" t="s">
        <v>19</v>
      </c>
      <c r="G127" s="4" t="s">
        <v>15</v>
      </c>
      <c r="H127" s="7">
        <f>(1-VLOOKUP(F127,Datos!$A$1:$B$8,2,FALSE))*E127</f>
        <v>179780</v>
      </c>
    </row>
    <row r="128" spans="1:8" x14ac:dyDescent="0.25">
      <c r="A128" s="2">
        <v>5485</v>
      </c>
      <c r="B128" s="2" t="s">
        <v>27</v>
      </c>
      <c r="C128" s="2" t="s">
        <v>9</v>
      </c>
      <c r="D128" s="2" t="s">
        <v>10</v>
      </c>
      <c r="E128" s="6">
        <v>22334</v>
      </c>
      <c r="F128" s="4" t="s">
        <v>19</v>
      </c>
      <c r="G128" s="4" t="s">
        <v>12</v>
      </c>
      <c r="H128" s="7">
        <f>(1-VLOOKUP(F128,Datos!$A$1:$B$8,2,FALSE))*E128</f>
        <v>19877.260000000002</v>
      </c>
    </row>
    <row r="129" spans="1:8" x14ac:dyDescent="0.25">
      <c r="A129" s="2">
        <v>5486</v>
      </c>
      <c r="B129" s="2" t="s">
        <v>27</v>
      </c>
      <c r="C129" s="2" t="s">
        <v>17</v>
      </c>
      <c r="D129" s="2" t="s">
        <v>24</v>
      </c>
      <c r="E129" s="6">
        <v>839910</v>
      </c>
      <c r="F129" s="4" t="s">
        <v>19</v>
      </c>
      <c r="G129" s="4" t="s">
        <v>33</v>
      </c>
      <c r="H129" s="7">
        <f>(1-VLOOKUP(F129,Datos!$A$1:$B$8,2,FALSE))*E129</f>
        <v>747519.9</v>
      </c>
    </row>
    <row r="130" spans="1:8" x14ac:dyDescent="0.25">
      <c r="A130" s="2">
        <v>5487</v>
      </c>
      <c r="B130" s="2" t="s">
        <v>34</v>
      </c>
      <c r="C130" s="2" t="s">
        <v>21</v>
      </c>
      <c r="D130" s="2" t="s">
        <v>10</v>
      </c>
      <c r="E130" s="6">
        <v>88061.538461538526</v>
      </c>
      <c r="F130" s="4" t="s">
        <v>30</v>
      </c>
      <c r="G130" s="4" t="s">
        <v>12</v>
      </c>
      <c r="H130" s="7">
        <f>(1-VLOOKUP(F130,Datos!$A$1:$B$8,2,FALSE))*E130</f>
        <v>79255.384615384683</v>
      </c>
    </row>
    <row r="131" spans="1:8" x14ac:dyDescent="0.25">
      <c r="A131" s="2">
        <v>5511</v>
      </c>
      <c r="B131" s="2" t="s">
        <v>27</v>
      </c>
      <c r="C131" s="2" t="s">
        <v>39</v>
      </c>
      <c r="D131" s="2" t="s">
        <v>10</v>
      </c>
      <c r="E131" s="6">
        <v>77284</v>
      </c>
      <c r="F131" s="4" t="s">
        <v>19</v>
      </c>
      <c r="G131" s="4" t="s">
        <v>12</v>
      </c>
      <c r="H131" s="7">
        <f>(1-VLOOKUP(F131,Datos!$A$1:$B$8,2,FALSE))*E131</f>
        <v>68782.759999999995</v>
      </c>
    </row>
    <row r="132" spans="1:8" x14ac:dyDescent="0.25">
      <c r="A132" s="2">
        <v>5512</v>
      </c>
      <c r="B132" s="2" t="s">
        <v>27</v>
      </c>
      <c r="C132" s="2" t="s">
        <v>39</v>
      </c>
      <c r="D132" s="2" t="s">
        <v>10</v>
      </c>
      <c r="E132" s="6">
        <v>42324</v>
      </c>
      <c r="F132" s="4" t="s">
        <v>19</v>
      </c>
      <c r="G132" s="4" t="s">
        <v>12</v>
      </c>
      <c r="H132" s="7">
        <f>(1-VLOOKUP(F132,Datos!$A$1:$B$8,2,FALSE))*E132</f>
        <v>37668.36</v>
      </c>
    </row>
    <row r="133" spans="1:8" x14ac:dyDescent="0.25">
      <c r="A133" s="2">
        <v>5513</v>
      </c>
      <c r="B133" s="2" t="s">
        <v>27</v>
      </c>
      <c r="C133" s="2" t="s">
        <v>39</v>
      </c>
      <c r="D133" s="2" t="s">
        <v>10</v>
      </c>
      <c r="E133" s="6">
        <v>45175</v>
      </c>
      <c r="F133" s="4" t="s">
        <v>19</v>
      </c>
      <c r="G133" s="4" t="s">
        <v>12</v>
      </c>
      <c r="H133" s="7">
        <f>(1-VLOOKUP(F133,Datos!$A$1:$B$8,2,FALSE))*E133</f>
        <v>40205.75</v>
      </c>
    </row>
    <row r="134" spans="1:8" x14ac:dyDescent="0.25">
      <c r="A134" s="2">
        <v>5514</v>
      </c>
      <c r="B134" s="2" t="s">
        <v>27</v>
      </c>
      <c r="C134" s="2" t="s">
        <v>39</v>
      </c>
      <c r="D134" s="2" t="s">
        <v>10</v>
      </c>
      <c r="E134" s="6">
        <v>323961</v>
      </c>
      <c r="F134" s="4" t="s">
        <v>19</v>
      </c>
      <c r="G134" s="4" t="s">
        <v>33</v>
      </c>
      <c r="H134" s="7">
        <f>(1-VLOOKUP(F134,Datos!$A$1:$B$8,2,FALSE))*E134</f>
        <v>288325.28999999998</v>
      </c>
    </row>
    <row r="135" spans="1:8" x14ac:dyDescent="0.25">
      <c r="A135" s="2">
        <v>5594</v>
      </c>
      <c r="B135" s="2" t="s">
        <v>35</v>
      </c>
      <c r="C135" s="2" t="s">
        <v>17</v>
      </c>
      <c r="D135" s="2" t="s">
        <v>24</v>
      </c>
      <c r="E135" s="6">
        <v>554392.98</v>
      </c>
      <c r="F135" s="4" t="s">
        <v>19</v>
      </c>
      <c r="G135" s="4" t="s">
        <v>33</v>
      </c>
      <c r="H135" s="7">
        <f>(1-VLOOKUP(F135,Datos!$A$1:$B$8,2,FALSE))*E135</f>
        <v>493409.75219999999</v>
      </c>
    </row>
    <row r="136" spans="1:8" x14ac:dyDescent="0.25">
      <c r="A136" s="2">
        <v>5612</v>
      </c>
      <c r="B136" s="2" t="s">
        <v>23</v>
      </c>
      <c r="C136" s="2" t="s">
        <v>29</v>
      </c>
      <c r="D136" s="2" t="s">
        <v>18</v>
      </c>
      <c r="E136" s="6">
        <v>145565</v>
      </c>
      <c r="F136" s="4" t="s">
        <v>19</v>
      </c>
      <c r="G136" s="4" t="s">
        <v>15</v>
      </c>
      <c r="H136" s="7">
        <f>(1-VLOOKUP(F136,Datos!$A$1:$B$8,2,FALSE))*E136</f>
        <v>129552.85</v>
      </c>
    </row>
    <row r="137" spans="1:8" x14ac:dyDescent="0.25">
      <c r="A137" s="2">
        <v>5615</v>
      </c>
      <c r="B137" s="2" t="s">
        <v>23</v>
      </c>
      <c r="C137" s="2" t="s">
        <v>29</v>
      </c>
      <c r="D137" s="2" t="s">
        <v>18</v>
      </c>
      <c r="E137" s="6">
        <v>145565</v>
      </c>
      <c r="F137" s="4" t="s">
        <v>19</v>
      </c>
      <c r="G137" s="4" t="s">
        <v>15</v>
      </c>
      <c r="H137" s="7">
        <f>(1-VLOOKUP(F137,Datos!$A$1:$B$8,2,FALSE))*E137</f>
        <v>129552.85</v>
      </c>
    </row>
    <row r="138" spans="1:8" x14ac:dyDescent="0.25">
      <c r="A138" s="2">
        <v>5667</v>
      </c>
      <c r="B138" s="2" t="s">
        <v>37</v>
      </c>
      <c r="C138" s="2" t="s">
        <v>14</v>
      </c>
      <c r="D138" s="2" t="s">
        <v>10</v>
      </c>
      <c r="E138" s="6">
        <v>635000</v>
      </c>
      <c r="F138" s="4" t="s">
        <v>11</v>
      </c>
      <c r="G138" s="4" t="s">
        <v>33</v>
      </c>
      <c r="H138" s="7">
        <f>(1-VLOOKUP(F138,Datos!$A$1:$B$8,2,FALSE))*E138</f>
        <v>615950</v>
      </c>
    </row>
    <row r="139" spans="1:8" x14ac:dyDescent="0.25">
      <c r="A139" s="2">
        <v>5733</v>
      </c>
      <c r="B139" s="2" t="s">
        <v>35</v>
      </c>
      <c r="C139" s="2" t="s">
        <v>17</v>
      </c>
      <c r="D139" s="2" t="s">
        <v>24</v>
      </c>
      <c r="E139" s="6">
        <v>839910</v>
      </c>
      <c r="F139" s="4" t="s">
        <v>19</v>
      </c>
      <c r="G139" s="4" t="s">
        <v>33</v>
      </c>
      <c r="H139" s="7">
        <f>(1-VLOOKUP(F139,Datos!$A$1:$B$8,2,FALSE))*E139</f>
        <v>747519.9</v>
      </c>
    </row>
    <row r="140" spans="1:8" x14ac:dyDescent="0.25">
      <c r="A140" s="2">
        <v>5738</v>
      </c>
      <c r="B140" s="2" t="s">
        <v>23</v>
      </c>
      <c r="C140" s="2" t="s">
        <v>21</v>
      </c>
      <c r="D140" s="2" t="s">
        <v>10</v>
      </c>
      <c r="E140" s="6">
        <v>58759</v>
      </c>
      <c r="F140" s="4" t="s">
        <v>19</v>
      </c>
      <c r="G140" s="4" t="s">
        <v>12</v>
      </c>
      <c r="H140" s="7">
        <f>(1-VLOOKUP(F140,Datos!$A$1:$B$8,2,FALSE))*E140</f>
        <v>52295.51</v>
      </c>
    </row>
    <row r="141" spans="1:8" x14ac:dyDescent="0.25">
      <c r="A141" s="2">
        <v>5754</v>
      </c>
      <c r="B141" s="2" t="s">
        <v>58</v>
      </c>
      <c r="C141" s="2" t="s">
        <v>21</v>
      </c>
      <c r="D141" s="2" t="s">
        <v>10</v>
      </c>
      <c r="E141" s="6">
        <v>86811</v>
      </c>
      <c r="F141" s="4" t="s">
        <v>19</v>
      </c>
      <c r="G141" s="4" t="s">
        <v>12</v>
      </c>
      <c r="H141" s="7">
        <f>(1-VLOOKUP(F141,Datos!$A$1:$B$8,2,FALSE))*E141</f>
        <v>77261.790000000008</v>
      </c>
    </row>
    <row r="142" spans="1:8" x14ac:dyDescent="0.25">
      <c r="A142" s="2">
        <v>5755</v>
      </c>
      <c r="B142" s="2" t="s">
        <v>58</v>
      </c>
      <c r="C142" s="2" t="s">
        <v>21</v>
      </c>
      <c r="D142" s="2" t="s">
        <v>10</v>
      </c>
      <c r="E142" s="6">
        <v>86811</v>
      </c>
      <c r="F142" s="4" t="s">
        <v>19</v>
      </c>
      <c r="G142" s="4" t="s">
        <v>12</v>
      </c>
      <c r="H142" s="7">
        <f>(1-VLOOKUP(F142,Datos!$A$1:$B$8,2,FALSE))*E142</f>
        <v>77261.790000000008</v>
      </c>
    </row>
    <row r="143" spans="1:8" x14ac:dyDescent="0.25">
      <c r="A143" s="2">
        <v>5801</v>
      </c>
      <c r="B143" s="2" t="s">
        <v>37</v>
      </c>
      <c r="C143" s="2" t="s">
        <v>29</v>
      </c>
      <c r="D143" s="2" t="s">
        <v>10</v>
      </c>
      <c r="E143" s="6">
        <v>922210</v>
      </c>
      <c r="F143" s="4" t="s">
        <v>19</v>
      </c>
      <c r="G143" s="4" t="s">
        <v>33</v>
      </c>
      <c r="H143" s="7">
        <f>(1-VLOOKUP(F143,Datos!$A$1:$B$8,2,FALSE))*E143</f>
        <v>820766.9</v>
      </c>
    </row>
    <row r="144" spans="1:8" x14ac:dyDescent="0.25">
      <c r="A144" s="2">
        <v>5893</v>
      </c>
      <c r="B144" s="2" t="s">
        <v>34</v>
      </c>
      <c r="C144" s="2" t="s">
        <v>17</v>
      </c>
      <c r="D144" s="2" t="s">
        <v>24</v>
      </c>
      <c r="E144" s="6">
        <v>6570366.6900000004</v>
      </c>
      <c r="F144" s="4" t="s">
        <v>19</v>
      </c>
      <c r="G144" s="4" t="s">
        <v>22</v>
      </c>
      <c r="H144" s="7">
        <f>(1-VLOOKUP(F144,Datos!$A$1:$B$8,2,FALSE))*E144</f>
        <v>5847626.3541000001</v>
      </c>
    </row>
    <row r="145" spans="1:8" x14ac:dyDescent="0.25">
      <c r="A145" s="2">
        <v>5902</v>
      </c>
      <c r="B145" s="2" t="s">
        <v>31</v>
      </c>
      <c r="C145" s="2" t="s">
        <v>39</v>
      </c>
      <c r="D145" s="2" t="s">
        <v>10</v>
      </c>
      <c r="E145" s="6">
        <v>86574.856192754218</v>
      </c>
      <c r="F145" s="4" t="s">
        <v>19</v>
      </c>
      <c r="G145" s="4" t="s">
        <v>12</v>
      </c>
      <c r="H145" s="7">
        <f>(1-VLOOKUP(F145,Datos!$A$1:$B$8,2,FALSE))*E145</f>
        <v>77051.622011551255</v>
      </c>
    </row>
    <row r="146" spans="1:8" x14ac:dyDescent="0.25">
      <c r="A146" s="2">
        <v>5924</v>
      </c>
      <c r="B146" s="2" t="s">
        <v>41</v>
      </c>
      <c r="C146" s="2" t="s">
        <v>39</v>
      </c>
      <c r="D146" s="2" t="s">
        <v>10</v>
      </c>
      <c r="E146" s="6">
        <v>63294.580955764788</v>
      </c>
      <c r="F146" s="4" t="s">
        <v>11</v>
      </c>
      <c r="G146" s="4" t="s">
        <v>12</v>
      </c>
      <c r="H146" s="7">
        <f>(1-VLOOKUP(F146,Datos!$A$1:$B$8,2,FALSE))*E146</f>
        <v>61395.743527091843</v>
      </c>
    </row>
    <row r="147" spans="1:8" x14ac:dyDescent="0.25">
      <c r="A147" s="2">
        <v>5929</v>
      </c>
      <c r="B147" s="2" t="s">
        <v>31</v>
      </c>
      <c r="C147" s="2" t="s">
        <v>39</v>
      </c>
      <c r="D147" s="2" t="s">
        <v>10</v>
      </c>
      <c r="E147" s="6">
        <v>17682.679410163204</v>
      </c>
      <c r="F147" s="4" t="s">
        <v>19</v>
      </c>
      <c r="G147" s="4" t="s">
        <v>12</v>
      </c>
      <c r="H147" s="7">
        <f>(1-VLOOKUP(F147,Datos!$A$1:$B$8,2,FALSE))*E147</f>
        <v>15737.584675045251</v>
      </c>
    </row>
    <row r="148" spans="1:8" x14ac:dyDescent="0.25">
      <c r="A148" s="2">
        <v>5971</v>
      </c>
      <c r="B148" s="2" t="s">
        <v>8</v>
      </c>
      <c r="C148" s="2" t="s">
        <v>9</v>
      </c>
      <c r="D148" s="2" t="s">
        <v>18</v>
      </c>
      <c r="E148" s="6">
        <v>26209100</v>
      </c>
      <c r="F148" s="4" t="s">
        <v>19</v>
      </c>
      <c r="G148" s="4" t="s">
        <v>22</v>
      </c>
      <c r="H148" s="7">
        <f>(1-VLOOKUP(F148,Datos!$A$1:$B$8,2,FALSE))*E148</f>
        <v>23326099</v>
      </c>
    </row>
    <row r="149" spans="1:8" x14ac:dyDescent="0.25">
      <c r="A149" s="2">
        <v>5979</v>
      </c>
      <c r="B149" s="2" t="s">
        <v>34</v>
      </c>
      <c r="C149" s="2" t="s">
        <v>17</v>
      </c>
      <c r="D149" s="2" t="s">
        <v>24</v>
      </c>
      <c r="E149" s="6">
        <v>2000000</v>
      </c>
      <c r="F149" s="4" t="s">
        <v>11</v>
      </c>
      <c r="G149" s="4" t="s">
        <v>22</v>
      </c>
      <c r="H149" s="7">
        <f>(1-VLOOKUP(F149,Datos!$A$1:$B$8,2,FALSE))*E149</f>
        <v>1940000</v>
      </c>
    </row>
    <row r="150" spans="1:8" x14ac:dyDescent="0.25">
      <c r="A150" s="2">
        <v>5980</v>
      </c>
      <c r="B150" s="2" t="s">
        <v>34</v>
      </c>
      <c r="C150" s="2" t="s">
        <v>17</v>
      </c>
      <c r="D150" s="2" t="s">
        <v>24</v>
      </c>
      <c r="E150" s="6">
        <v>2000000</v>
      </c>
      <c r="F150" s="4" t="s">
        <v>11</v>
      </c>
      <c r="G150" s="4" t="s">
        <v>22</v>
      </c>
      <c r="H150" s="7">
        <f>(1-VLOOKUP(F150,Datos!$A$1:$B$8,2,FALSE))*E150</f>
        <v>1940000</v>
      </c>
    </row>
    <row r="151" spans="1:8" x14ac:dyDescent="0.25">
      <c r="A151" s="2">
        <v>5981</v>
      </c>
      <c r="B151" s="2" t="s">
        <v>34</v>
      </c>
      <c r="C151" s="2" t="s">
        <v>17</v>
      </c>
      <c r="D151" s="2" t="s">
        <v>10</v>
      </c>
      <c r="E151" s="6">
        <v>1928094</v>
      </c>
      <c r="F151" s="4" t="s">
        <v>19</v>
      </c>
      <c r="G151" s="4" t="s">
        <v>22</v>
      </c>
      <c r="H151" s="7">
        <f>(1-VLOOKUP(F151,Datos!$A$1:$B$8,2,FALSE))*E151</f>
        <v>1716003.66</v>
      </c>
    </row>
    <row r="152" spans="1:8" x14ac:dyDescent="0.25">
      <c r="A152" s="2">
        <v>5993</v>
      </c>
      <c r="B152" s="2" t="s">
        <v>48</v>
      </c>
      <c r="C152" s="2" t="s">
        <v>39</v>
      </c>
      <c r="D152" s="2" t="s">
        <v>10</v>
      </c>
      <c r="E152" s="6">
        <v>14259</v>
      </c>
      <c r="F152" s="4" t="s">
        <v>11</v>
      </c>
      <c r="G152" s="4" t="s">
        <v>12</v>
      </c>
      <c r="H152" s="7">
        <f>(1-VLOOKUP(F152,Datos!$A$1:$B$8,2,FALSE))*E152</f>
        <v>13831.23</v>
      </c>
    </row>
    <row r="153" spans="1:8" x14ac:dyDescent="0.25">
      <c r="A153" s="2">
        <v>6023</v>
      </c>
      <c r="B153" s="2" t="s">
        <v>31</v>
      </c>
      <c r="C153" s="2" t="s">
        <v>39</v>
      </c>
      <c r="D153" s="2" t="s">
        <v>10</v>
      </c>
      <c r="E153" s="6">
        <v>743903.24</v>
      </c>
      <c r="F153" s="4" t="s">
        <v>11</v>
      </c>
      <c r="G153" s="4" t="s">
        <v>33</v>
      </c>
      <c r="H153" s="7">
        <f>(1-VLOOKUP(F153,Datos!$A$1:$B$8,2,FALSE))*E153</f>
        <v>721586.14279999991</v>
      </c>
    </row>
    <row r="154" spans="1:8" x14ac:dyDescent="0.25">
      <c r="A154" s="2">
        <v>6047</v>
      </c>
      <c r="B154" s="2" t="s">
        <v>34</v>
      </c>
      <c r="C154" s="2" t="s">
        <v>17</v>
      </c>
      <c r="D154" s="2" t="s">
        <v>24</v>
      </c>
      <c r="E154" s="6">
        <v>3900000</v>
      </c>
      <c r="F154" s="4" t="s">
        <v>19</v>
      </c>
      <c r="G154" s="4" t="s">
        <v>22</v>
      </c>
      <c r="H154" s="7">
        <f>(1-VLOOKUP(F154,Datos!$A$1:$B$8,2,FALSE))*E154</f>
        <v>3471000</v>
      </c>
    </row>
    <row r="155" spans="1:8" x14ac:dyDescent="0.25">
      <c r="A155" s="2">
        <v>6048</v>
      </c>
      <c r="B155" s="2" t="s">
        <v>34</v>
      </c>
      <c r="C155" s="2" t="s">
        <v>17</v>
      </c>
      <c r="D155" s="2" t="s">
        <v>24</v>
      </c>
      <c r="E155" s="6">
        <v>623121</v>
      </c>
      <c r="F155" s="4" t="s">
        <v>19</v>
      </c>
      <c r="G155" s="4" t="s">
        <v>33</v>
      </c>
      <c r="H155" s="7">
        <f>(1-VLOOKUP(F155,Datos!$A$1:$B$8,2,FALSE))*E155</f>
        <v>554577.69000000006</v>
      </c>
    </row>
    <row r="156" spans="1:8" x14ac:dyDescent="0.25">
      <c r="A156" s="2">
        <v>6074</v>
      </c>
      <c r="B156" s="2" t="s">
        <v>48</v>
      </c>
      <c r="C156" s="2" t="s">
        <v>14</v>
      </c>
      <c r="D156" s="2" t="s">
        <v>10</v>
      </c>
      <c r="E156" s="6">
        <v>27927</v>
      </c>
      <c r="F156" s="4" t="s">
        <v>11</v>
      </c>
      <c r="G156" s="4" t="s">
        <v>12</v>
      </c>
      <c r="H156" s="7">
        <f>(1-VLOOKUP(F156,Datos!$A$1:$B$8,2,FALSE))*E156</f>
        <v>27089.19</v>
      </c>
    </row>
    <row r="157" spans="1:8" x14ac:dyDescent="0.25">
      <c r="A157" s="2">
        <v>6077</v>
      </c>
      <c r="B157" s="2" t="s">
        <v>59</v>
      </c>
      <c r="C157" s="2" t="s">
        <v>14</v>
      </c>
      <c r="D157" s="2" t="s">
        <v>10</v>
      </c>
      <c r="E157" s="6">
        <v>42268</v>
      </c>
      <c r="F157" s="4" t="s">
        <v>11</v>
      </c>
      <c r="G157" s="4" t="s">
        <v>12</v>
      </c>
      <c r="H157" s="7">
        <f>(1-VLOOKUP(F157,Datos!$A$1:$B$8,2,FALSE))*E157</f>
        <v>40999.96</v>
      </c>
    </row>
    <row r="158" spans="1:8" x14ac:dyDescent="0.25">
      <c r="A158" s="2">
        <v>6321</v>
      </c>
      <c r="B158" s="2" t="s">
        <v>46</v>
      </c>
      <c r="C158" s="2" t="s">
        <v>39</v>
      </c>
      <c r="D158" s="2" t="s">
        <v>18</v>
      </c>
      <c r="E158" s="6">
        <v>77872</v>
      </c>
      <c r="F158" s="4" t="s">
        <v>11</v>
      </c>
      <c r="G158" s="4" t="s">
        <v>12</v>
      </c>
      <c r="H158" s="7">
        <f>(1-VLOOKUP(F158,Datos!$A$1:$B$8,2,FALSE))*E158</f>
        <v>75535.839999999997</v>
      </c>
    </row>
    <row r="159" spans="1:8" x14ac:dyDescent="0.25">
      <c r="A159" s="2">
        <v>6337</v>
      </c>
      <c r="B159" s="2" t="s">
        <v>41</v>
      </c>
      <c r="C159" s="2" t="s">
        <v>14</v>
      </c>
      <c r="D159" s="2" t="s">
        <v>10</v>
      </c>
      <c r="E159" s="6">
        <v>18148</v>
      </c>
      <c r="F159" s="4" t="s">
        <v>11</v>
      </c>
      <c r="G159" s="4" t="s">
        <v>12</v>
      </c>
      <c r="H159" s="7">
        <f>(1-VLOOKUP(F159,Datos!$A$1:$B$8,2,FALSE))*E159</f>
        <v>17603.560000000001</v>
      </c>
    </row>
    <row r="160" spans="1:8" ht="15.75" thickBot="1" x14ac:dyDescent="0.3">
      <c r="A160" s="2">
        <v>6381</v>
      </c>
      <c r="B160" s="2" t="s">
        <v>34</v>
      </c>
      <c r="C160" s="2" t="s">
        <v>17</v>
      </c>
      <c r="D160" s="2" t="s">
        <v>24</v>
      </c>
      <c r="E160" s="8">
        <v>572500</v>
      </c>
      <c r="F160" s="9" t="s">
        <v>19</v>
      </c>
      <c r="G160" s="9" t="s">
        <v>33</v>
      </c>
      <c r="H160" s="10">
        <f>(1-VLOOKUP(F160,Datos!$A$1:$B$8,2,FALSE))*E160</f>
        <v>509525</v>
      </c>
    </row>
    <row r="162" spans="1:4" x14ac:dyDescent="0.25">
      <c r="A162" s="5"/>
      <c r="B162" s="5"/>
      <c r="C162" s="5"/>
      <c r="D162" s="3"/>
    </row>
  </sheetData>
  <mergeCells count="1">
    <mergeCell ref="A162:C16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C6" sqref="C6"/>
    </sheetView>
  </sheetViews>
  <sheetFormatPr baseColWidth="10" defaultRowHeight="15" x14ac:dyDescent="0.25"/>
  <cols>
    <col min="1" max="1" width="27.7109375" bestFit="1" customWidth="1"/>
    <col min="2" max="2" width="24.5703125" customWidth="1"/>
  </cols>
  <sheetData>
    <row r="1" spans="1:2" ht="30.75" customHeight="1" thickBot="1" x14ac:dyDescent="0.3">
      <c r="A1" s="23" t="s">
        <v>5</v>
      </c>
      <c r="B1" s="24" t="s">
        <v>60</v>
      </c>
    </row>
    <row r="2" spans="1:2" x14ac:dyDescent="0.25">
      <c r="A2" s="17" t="s">
        <v>11</v>
      </c>
      <c r="B2" s="18">
        <v>0.03</v>
      </c>
    </row>
    <row r="3" spans="1:2" x14ac:dyDescent="0.25">
      <c r="A3" s="19" t="s">
        <v>19</v>
      </c>
      <c r="B3" s="20">
        <v>0.11</v>
      </c>
    </row>
    <row r="4" spans="1:2" x14ac:dyDescent="0.25">
      <c r="A4" s="19" t="s">
        <v>25</v>
      </c>
      <c r="B4" s="20">
        <v>0.08</v>
      </c>
    </row>
    <row r="5" spans="1:2" x14ac:dyDescent="0.25">
      <c r="A5" s="19" t="s">
        <v>26</v>
      </c>
      <c r="B5" s="20">
        <v>0.05</v>
      </c>
    </row>
    <row r="6" spans="1:2" x14ac:dyDescent="0.25">
      <c r="A6" s="19" t="s">
        <v>30</v>
      </c>
      <c r="B6" s="20">
        <v>0.1</v>
      </c>
    </row>
    <row r="7" spans="1:2" x14ac:dyDescent="0.25">
      <c r="A7" s="19" t="s">
        <v>40</v>
      </c>
      <c r="B7" s="20">
        <v>7.0000000000000007E-2</v>
      </c>
    </row>
    <row r="8" spans="1:2" ht="15.75" thickBot="1" x14ac:dyDescent="0.3">
      <c r="A8" s="21" t="s">
        <v>44</v>
      </c>
      <c r="B8" s="22">
        <v>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B4" sqref="B4"/>
    </sheetView>
  </sheetViews>
  <sheetFormatPr baseColWidth="10" defaultRowHeight="15" x14ac:dyDescent="0.25"/>
  <cols>
    <col min="1" max="1" width="47" bestFit="1" customWidth="1"/>
    <col min="2" max="2" width="14.5703125" bestFit="1" customWidth="1"/>
  </cols>
  <sheetData>
    <row r="1" spans="1:2" ht="52.5" customHeight="1" x14ac:dyDescent="0.25">
      <c r="A1" s="28" t="s">
        <v>61</v>
      </c>
      <c r="B1" s="25">
        <f>SUMIFS(Tabla!H:H,Tabla!G:G,"Mediano",Tabla!F:F,"vigente")</f>
        <v>1788002.0271542736</v>
      </c>
    </row>
    <row r="2" spans="1:2" ht="51" customHeight="1" x14ac:dyDescent="0.25">
      <c r="A2" s="29" t="s">
        <v>66</v>
      </c>
      <c r="B2" s="26">
        <f>AVERAGEIFS(Tabla!H:H,Tabla!G:G,"Chico",Tabla!F:F,"vigente")</f>
        <v>39572.693445642792</v>
      </c>
    </row>
    <row r="3" spans="1:2" ht="50.25" customHeight="1" thickBot="1" x14ac:dyDescent="0.3">
      <c r="A3" s="30" t="s">
        <v>67</v>
      </c>
      <c r="B3" s="27">
        <f>COUNTIFS(Tabla!H:H,"&gt;"&amp;500000,Tabla!F:F,"vigente")</f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</vt:lpstr>
      <vt:lpstr>Datos</vt:lpstr>
      <vt:lpstr>Reporte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Choclo .</cp:lastModifiedBy>
  <dcterms:created xsi:type="dcterms:W3CDTF">2018-10-29T19:25:15Z</dcterms:created>
  <dcterms:modified xsi:type="dcterms:W3CDTF">2021-05-13T17:15:49Z</dcterms:modified>
</cp:coreProperties>
</file>